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P:\GRADSKO_VIJECE\VIJEĆE 2023\24. SJEDNICA - 29.11.2023\6. TOČKA - PRORAČUN 2024\"/>
    </mc:Choice>
  </mc:AlternateContent>
  <xr:revisionPtr revIDLastSave="0" documentId="13_ncr:1_{E95129A2-15BA-4A93-BB55-EBB299A0844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4" i="1" l="1"/>
  <c r="E213" i="1"/>
  <c r="E212" i="1"/>
  <c r="E211" i="1"/>
  <c r="E210" i="1"/>
  <c r="E209" i="1"/>
  <c r="E157" i="1"/>
  <c r="E156" i="1"/>
  <c r="E84" i="1"/>
  <c r="E83" i="1"/>
  <c r="E98" i="1"/>
  <c r="E97" i="1"/>
  <c r="E64" i="1"/>
  <c r="E63" i="1"/>
  <c r="E120" i="1"/>
  <c r="E119" i="1"/>
  <c r="E58" i="1"/>
  <c r="E57" i="1"/>
  <c r="E52" i="1"/>
  <c r="E51" i="1"/>
  <c r="E165" i="1"/>
  <c r="E114" i="1"/>
  <c r="E113" i="1"/>
  <c r="E202" i="1" l="1"/>
  <c r="E128" i="1"/>
  <c r="E127" i="1" s="1"/>
  <c r="E201" i="1" s="1"/>
  <c r="E164" i="1"/>
  <c r="E199" i="1" s="1"/>
  <c r="E103" i="1"/>
  <c r="E102" i="1" s="1"/>
  <c r="E108" i="1"/>
  <c r="E107" i="1" s="1"/>
  <c r="E197" i="1"/>
  <c r="E91" i="1"/>
  <c r="E90" i="1" s="1"/>
  <c r="E196" i="1" s="1"/>
  <c r="E72" i="1"/>
  <c r="E71" i="1" s="1"/>
  <c r="E78" i="1"/>
  <c r="E77" i="1" s="1"/>
  <c r="E46" i="1"/>
  <c r="E45" i="1" s="1"/>
  <c r="E147" i="1"/>
  <c r="E146" i="1" s="1"/>
  <c r="E152" i="1"/>
  <c r="E151" i="1" s="1"/>
  <c r="E186" i="1" l="1"/>
  <c r="E170" i="1"/>
  <c r="E194" i="1"/>
  <c r="E184" i="1"/>
  <c r="E188" i="1" s="1"/>
  <c r="E131" i="1"/>
  <c r="E195" i="1"/>
  <c r="E198" i="1"/>
  <c r="E215" i="1"/>
  <c r="E203" i="1" l="1"/>
</calcChain>
</file>

<file path=xl/sharedStrings.xml><?xml version="1.0" encoding="utf-8"?>
<sst xmlns="http://schemas.openxmlformats.org/spreadsheetml/2006/main" count="215" uniqueCount="138">
  <si>
    <t>1.</t>
  </si>
  <si>
    <t>planirano</t>
  </si>
  <si>
    <t>2.</t>
  </si>
  <si>
    <t>3.</t>
  </si>
  <si>
    <t>UKUPNO KN:</t>
  </si>
  <si>
    <t>GRAĐEVINE KOMUNALNE INFRASTRUKTURE KOJE ĆE SE GRADITI U UREĐENIM DIJELOVIMA GRAĐEVINSKOG PODRUČJA</t>
  </si>
  <si>
    <t>4.</t>
  </si>
  <si>
    <t>5.</t>
  </si>
  <si>
    <t>Kapitalne pomoći</t>
  </si>
  <si>
    <t>6.</t>
  </si>
  <si>
    <t>Prihodi od prodaje nefinancijske imovine</t>
  </si>
  <si>
    <t>Namjenski primici od zaduživanja</t>
  </si>
  <si>
    <t>POSTOJEĆE GRAĐEVINE KOMUNALNE INFRASTRUKTURE KOJE ĆE SE REKONSTRUIRATI I NAČIN REKONSTRUKCIJE</t>
  </si>
  <si>
    <t>REPUBLIKA HRVATSKA</t>
  </si>
  <si>
    <t>ZAGREBAČKA ŽUPANIJA</t>
  </si>
  <si>
    <t>GRAD IVANIĆ-GRAD</t>
  </si>
  <si>
    <t>GRADSKO VIJEĆE</t>
  </si>
  <si>
    <t>R   E   K   A   P   I   T   U   L   A   C   I   J   A</t>
  </si>
  <si>
    <t xml:space="preserve">       G  R  A  Đ  E  V  I  N  E</t>
  </si>
  <si>
    <t>I Z V O R    F I N A N C I R A N J A</t>
  </si>
  <si>
    <t>Višak prihoda, namjenski prihodi</t>
  </si>
  <si>
    <t xml:space="preserve"> -  kapitalne pomoći</t>
  </si>
  <si>
    <t xml:space="preserve"> -  komunalni doprinos</t>
  </si>
  <si>
    <t>izvor financiranja</t>
  </si>
  <si>
    <t xml:space="preserve"> -  višak prihoda, namjenski prihodi</t>
  </si>
  <si>
    <t xml:space="preserve"> -  prihodi od prodaje nefinancijske imovine</t>
  </si>
  <si>
    <t xml:space="preserve"> -  namjenski primici od zaduživanja</t>
  </si>
  <si>
    <t xml:space="preserve">2.  </t>
  </si>
  <si>
    <t>Naknada za pridobivanje energetskih mineralnih sirovina, rudna renta</t>
  </si>
  <si>
    <t>Zelenjak - uređenje</t>
  </si>
  <si>
    <t xml:space="preserve">Izrada idejne analize uređenja Trga V. Nazora </t>
  </si>
  <si>
    <t>Izgradnja nogostupa Jalševec-Opatinec- Tarno</t>
  </si>
  <si>
    <t>Izgradnja nogostupa Lijevi dubrovčak - Topolje</t>
  </si>
  <si>
    <t xml:space="preserve">1.  </t>
  </si>
  <si>
    <t>GRAĐEVINE KOMUNALNE INFRASTRUKTURE KOJE ĆE SE GRADITI RADI UREĐENJA                              NEUREĐENIH DIJELOVA GRAĐEVINSKOG PODRUČJA</t>
  </si>
  <si>
    <t xml:space="preserve"> GRAĐEVINE KOMUNALNE INFRASTRUKTURE KOJE ĆE SE UKLANJATI</t>
  </si>
  <si>
    <t xml:space="preserve"> -  naknada za pridobivanje energ. min. sirovina, rudna renta</t>
  </si>
  <si>
    <t>NOGOSTUP LIJEVI DUBROVČAK - TOPOLJE</t>
  </si>
  <si>
    <t>UREĐENJE TRGA VLADIMIRA NAZORA</t>
  </si>
  <si>
    <t>Izgradnja cesta u novim stambenim zonama</t>
  </si>
  <si>
    <t>ZELENJAK - UREĐENJE</t>
  </si>
  <si>
    <t>PRAG NA RIJECI LONJI KOD NAFTALANA</t>
  </si>
  <si>
    <t>NOVO GROBLJE</t>
  </si>
  <si>
    <t>Izrada projektne dokumentacije za Novo groblje</t>
  </si>
  <si>
    <t>U  K  U  P  N  O    EURA :</t>
  </si>
  <si>
    <t>CESTE U NOVIM STAMBENIM ZONAMA</t>
  </si>
  <si>
    <t>Rekonstrukcija Hercegovačke ulice i ulice S. Gregorka</t>
  </si>
  <si>
    <t>HERCEGOVAČKA ULICA I ULICA S. GREGORKA</t>
  </si>
  <si>
    <t>PROMETNICE U STAROM GRADU</t>
  </si>
  <si>
    <t>KROV NA GRADSKOJ TRŽNICI MAZNICA</t>
  </si>
  <si>
    <t>Građevine komunalne infrastrukture  koje će se graditi radi uređenja neuređenih dijelova građ. područja</t>
  </si>
  <si>
    <t>Građevine komunalne infrastrukture  koje će se graditi u uređenim dijelovima građ. područja</t>
  </si>
  <si>
    <t>Građevine komunalne infrastrukture  koje će se graditi izvan građevinskog područja</t>
  </si>
  <si>
    <t>Postojeće građevine komunalne infrastrukture  koje će se rekonstruirati i način rekonstrukcije</t>
  </si>
  <si>
    <t>Građevine komunalne infrastrukture  koje će se uklanjati</t>
  </si>
  <si>
    <t>GRAĐEVINE KOMUNALNE INFRASTRUKTURE KOJE ĆE SE GRADITI IZVAN GRAĐEVINSKOG PODRUČJA</t>
  </si>
  <si>
    <t>Program građenja komunalne infrastrukture izrađen je i donosi se u skladu s izvješćem o stanju u prostoru, potrebama uređenja zemljišta planiranog prostornim planom i planom razvojnih programa koji se donose na temelju posebnih propisa.</t>
  </si>
  <si>
    <t>Točan opseg i vrijednost radova gradnje objekata i uređaja komunalne infrastrukture utvrditi će se nakon ishođenja tehničke dokumentacije i provedbe postupka javne nabave.</t>
  </si>
  <si>
    <r>
      <t>Ovaj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Program građenja komunalne infrastrukture sadrži procjenu troškova projektiranja, revizije, građenja, provedbe stručnog nadzora građenja i provedbe vođenja projekta građenja komunalne infrastrukture s naznakom izvora njihova financiranja.</t>
    </r>
  </si>
  <si>
    <t>Troškovi građenja procjenjuju se na temelju troškova građenja usporedivih građevina komunalne infrastrukture u godini koja prethodi planskom razdoblju.</t>
  </si>
  <si>
    <t>PLANIRANO</t>
  </si>
  <si>
    <r>
      <rPr>
        <b/>
        <i/>
        <sz val="10"/>
        <color theme="1"/>
        <rFont val="Arial"/>
        <family val="2"/>
        <charset val="238"/>
      </rPr>
      <t>1.</t>
    </r>
    <r>
      <rPr>
        <i/>
        <sz val="10"/>
        <color theme="1"/>
        <rFont val="Arial"/>
        <family val="2"/>
        <charset val="238"/>
      </rPr>
      <t xml:space="preserve">   Građevine komunalne infrastrukture  koje će se graditi radi uređenja neuređenih dijelova građ. područja</t>
    </r>
  </si>
  <si>
    <r>
      <rPr>
        <b/>
        <i/>
        <sz val="10"/>
        <color theme="1"/>
        <rFont val="Arial"/>
        <family val="2"/>
        <charset val="238"/>
      </rPr>
      <t>2.</t>
    </r>
    <r>
      <rPr>
        <i/>
        <sz val="10"/>
        <color theme="1"/>
        <rFont val="Arial"/>
        <family val="2"/>
        <charset val="238"/>
      </rPr>
      <t xml:space="preserve">   Građevine komunalne infrastrukture  koje će se graditi u uređenim dijelovima građ. područja</t>
    </r>
  </si>
  <si>
    <r>
      <rPr>
        <b/>
        <i/>
        <sz val="10"/>
        <color theme="1"/>
        <rFont val="Arial"/>
        <family val="2"/>
        <charset val="238"/>
      </rPr>
      <t xml:space="preserve">3. </t>
    </r>
    <r>
      <rPr>
        <i/>
        <sz val="10"/>
        <color theme="1"/>
        <rFont val="Arial"/>
        <family val="2"/>
        <charset val="238"/>
      </rPr>
      <t xml:space="preserve">  Građevine komunalne infrastrukture  koje će se graditi izvan građevinskog područja</t>
    </r>
  </si>
  <si>
    <r>
      <rPr>
        <b/>
        <i/>
        <sz val="10"/>
        <color theme="1"/>
        <rFont val="Arial"/>
        <family val="2"/>
        <charset val="238"/>
      </rPr>
      <t>4.</t>
    </r>
    <r>
      <rPr>
        <i/>
        <sz val="10"/>
        <color theme="1"/>
        <rFont val="Arial"/>
        <family val="2"/>
        <charset val="238"/>
      </rPr>
      <t xml:space="preserve">   Postojeće građevine komunalne infrastrukture  koje će se rekonstruirati i način rekonstrukcije</t>
    </r>
  </si>
  <si>
    <r>
      <rPr>
        <b/>
        <i/>
        <sz val="10"/>
        <color theme="1"/>
        <rFont val="Arial"/>
        <family val="2"/>
        <charset val="238"/>
      </rPr>
      <t>5.</t>
    </r>
    <r>
      <rPr>
        <i/>
        <sz val="10"/>
        <color theme="1"/>
        <rFont val="Arial"/>
        <family val="2"/>
        <charset val="238"/>
      </rPr>
      <t xml:space="preserve">   Građevine komunalne infrastrukture  koje će se uklanjati</t>
    </r>
  </si>
  <si>
    <t>NERAZVRSTANE CESTE</t>
  </si>
  <si>
    <t>JAVNA PARKIRALIŠTA</t>
  </si>
  <si>
    <t>JAVNE ZELENE POVRŠINE</t>
  </si>
  <si>
    <t>GRAĐEVINE I UREĐAJI JAVNE NAMJENE</t>
  </si>
  <si>
    <t>GROBLJA I KREMATORIJI NA GROBLJIMA</t>
  </si>
  <si>
    <t>JAVNE PROM. POVRŠ. NA KOJIMA NIJE DOPUŠTEN PROMET MOT. VOZILIMA</t>
  </si>
  <si>
    <t>JAVNE GARAŽE</t>
  </si>
  <si>
    <t>JAVNA RASVJETA</t>
  </si>
  <si>
    <t>GRAĐEVINE NAMJENJENE OBAVLJANJU JAVNOG PRIJEVOZA</t>
  </si>
  <si>
    <t>A.</t>
  </si>
  <si>
    <t>B.</t>
  </si>
  <si>
    <t>C.</t>
  </si>
  <si>
    <t>D.</t>
  </si>
  <si>
    <t>E.</t>
  </si>
  <si>
    <t>F.</t>
  </si>
  <si>
    <t>G.</t>
  </si>
  <si>
    <t>H.</t>
  </si>
  <si>
    <t>I.</t>
  </si>
  <si>
    <t xml:space="preserve">Za građevine komunalne infrastrukture planiran je iznos po stavkama: </t>
  </si>
  <si>
    <t>GRAĐEVINE KOMUNALNE INFRASTRUKTURE</t>
  </si>
  <si>
    <t>Za gradnju objekata komunalne infrastrukture ovisno o građevinskom području planiran je iznos po stavkama:</t>
  </si>
  <si>
    <t>GRAĐEVINSKA PODRUČJA</t>
  </si>
  <si>
    <t xml:space="preserve">PROGRAM GRAĐENJA </t>
  </si>
  <si>
    <t xml:space="preserve">                                                                                    </t>
  </si>
  <si>
    <t xml:space="preserve">                                                                                     </t>
  </si>
  <si>
    <t>Sredstva za realizaciju Programa građenja komunalne infrastrukture planiraju se iz izvora:</t>
  </si>
  <si>
    <t>Izgradnja Šetnice uz rijeku Lonju od Plinskog mosta do kanala Žeravinec</t>
  </si>
  <si>
    <t>ŠETNICA UZ RIJEKU LONJU OD PLINSKOG MOSTA DO KANALA ŽERAVINEC</t>
  </si>
  <si>
    <t>Sanacija ravnog krova na tržnici maznica</t>
  </si>
  <si>
    <t>Izrada glavnog projekta + izvedbeni detalji</t>
  </si>
  <si>
    <t>IZGRADNJA KOMUNALNE INFRASTRUKTURE U UPU-6</t>
  </si>
  <si>
    <t>Izgradnja komunalne infrastrukture u UPU 6</t>
  </si>
  <si>
    <t>PROJEKT NOVE STAMBENE ZONE U POSAVSKIM BREGIMA - SAJMIŠTE</t>
  </si>
  <si>
    <t>Projektiranje ceste u novoj stambenoj zoni u Pos. Bregima - Sajmište</t>
  </si>
  <si>
    <t>IZGRADNJA SPORTSKIH IGRALIŠTA NA PODRUČJU GRADA IVANIĆ-GRADA</t>
  </si>
  <si>
    <t>Izgradnja sportskih igrališta na području Grada Ivanić-Grada</t>
  </si>
  <si>
    <t xml:space="preserve">  -  naknada za pridobivanje energ. min. sirovina, rudna renta</t>
  </si>
  <si>
    <t>IZGRADNJA TRAFOSTANICA</t>
  </si>
  <si>
    <t>Izgradnja trafostanica UPU 3 i nadogradnja UPU 6</t>
  </si>
  <si>
    <t>IZGRADNJA PARKIRALIŠTA U IVANIĆ-GRADU</t>
  </si>
  <si>
    <t>Izgradnja parkirališta u Ivanić-Gradu</t>
  </si>
  <si>
    <t>NOGOSTUP ZAKLEPICA - POSAVSKI BREGI centar</t>
  </si>
  <si>
    <t>Rekonstrukcija nogostupa Zaklepica - centar Posavski Bregi</t>
  </si>
  <si>
    <t>REKONSTRUKCIJA CESTE I IZGRADNJA NOGOSTUPA U NAFTALANSKOJ ULICI</t>
  </si>
  <si>
    <t>Rekonstrukcija ceste i izgradnja nogostupa u Naftalanskoj ulici</t>
  </si>
  <si>
    <t>Programom građenja komunalne infrastrukture za 2024. godinu (u daljnjem tekstu: Program) utvrđen je opis poslova s procjenom troškova za građenje komunalne infrastrukture na području Grada Ivanić-Grada, te iskazom financijskih sredstava potrebnih za ostvarivanje Programa s naznakom izvora financiranja.</t>
  </si>
  <si>
    <t>Programom za 2024. godinu utvrđeni su objekti komunalne infrastrukture čija se priprema za izgradnju i izgradnja planira tijekom 2024. godine.</t>
  </si>
  <si>
    <t>U nastavku se daje tabelarni prikaz gradnje i rekonstrukcije objekata komunalne infrastrukture za 2024. godinu s planiranim iznosima kako slijedi:</t>
  </si>
  <si>
    <t>Programom građenja objekata komunalne infrastrukture za 2024. godinu nisu predviđene građevine komunalne infrastrukture koje će se graditi radi uređenja neuređenih dijelova građevinskog područja.</t>
  </si>
  <si>
    <t>Programom građenja objekata komunalne infrastrukture za 2024. godinu nisu predviđene građevine komunalne infrastrukture koje će se graditi izvan građevinskog područja.</t>
  </si>
  <si>
    <t>Programom građenja objekata komunalne infrastrukture za 2024. godinu nisu predviđene građevine komunalne infrastrukture koje će se uklanjati.</t>
  </si>
  <si>
    <t xml:space="preserve">Komunalni doprinosi                                                                                        </t>
  </si>
  <si>
    <t>Ukupno planirani iznos za realizaciju Programa građenja komunalne infrastrukture za 2024. godinu iznosi 4.876.000,00 EURA.</t>
  </si>
  <si>
    <t>Na temelju članka 67. Zakona o komunalnom gospodarstvu (Narodne novine, broj 68/18, 110/18, 32/20) i članka 35. Statuta Grada Ivanić-Grada (Službeni glasnik Grada Ivanić-Grada, broj 01/21, 04/22), Gradsko vijeće Grada Ivanić-Grada na svojoj ___. sjednici održanoj dana __________ 2023.  godine donijelo je sljedeći</t>
  </si>
  <si>
    <t xml:space="preserve"> komunalne infrastrukture na području Grada Ivanić-Grada za 2024. godinu</t>
  </si>
  <si>
    <t>Zakonom o komunalnom gospodarstvu (čl. 68. st. 2.), propisano je da se Programom građenja određuju:</t>
  </si>
  <si>
    <t>Građevine komunalne infrastrukture navedene odredbom članka 59. Zakona o komunalnom gospodarstvu su:</t>
  </si>
  <si>
    <r>
      <t xml:space="preserve"> </t>
    </r>
    <r>
      <rPr>
        <b/>
        <i/>
        <sz val="10"/>
        <color theme="1"/>
        <rFont val="Arial"/>
        <family val="2"/>
        <charset val="238"/>
      </rPr>
      <t>A.</t>
    </r>
    <r>
      <rPr>
        <i/>
        <sz val="10"/>
        <color theme="1"/>
        <rFont val="Arial"/>
        <family val="2"/>
        <charset val="238"/>
      </rPr>
      <t xml:space="preserve">   nerazvrstane ceste</t>
    </r>
  </si>
  <si>
    <r>
      <rPr>
        <b/>
        <i/>
        <sz val="10"/>
        <color theme="1"/>
        <rFont val="Arial"/>
        <family val="2"/>
        <charset val="238"/>
      </rPr>
      <t xml:space="preserve"> B. </t>
    </r>
    <r>
      <rPr>
        <i/>
        <sz val="10"/>
        <color theme="1"/>
        <rFont val="Arial"/>
        <family val="2"/>
        <charset val="238"/>
      </rPr>
      <t xml:space="preserve">  javne prometne površine na kojima nije dopušten promet motornih vozila</t>
    </r>
  </si>
  <si>
    <r>
      <t xml:space="preserve"> </t>
    </r>
    <r>
      <rPr>
        <b/>
        <i/>
        <sz val="10"/>
        <color theme="1"/>
        <rFont val="Arial"/>
        <family val="2"/>
        <charset val="238"/>
      </rPr>
      <t xml:space="preserve">C. </t>
    </r>
    <r>
      <rPr>
        <i/>
        <sz val="10"/>
        <color theme="1"/>
        <rFont val="Arial"/>
        <family val="2"/>
        <charset val="238"/>
      </rPr>
      <t xml:space="preserve">  javna parkirališta </t>
    </r>
  </si>
  <si>
    <r>
      <rPr>
        <b/>
        <i/>
        <sz val="10"/>
        <color theme="1"/>
        <rFont val="Arial"/>
        <family val="2"/>
        <charset val="238"/>
      </rPr>
      <t xml:space="preserve"> D.</t>
    </r>
    <r>
      <rPr>
        <i/>
        <sz val="10"/>
        <color theme="1"/>
        <rFont val="Arial"/>
        <family val="2"/>
        <charset val="238"/>
      </rPr>
      <t xml:space="preserve">   javne garaže</t>
    </r>
  </si>
  <si>
    <r>
      <t xml:space="preserve"> </t>
    </r>
    <r>
      <rPr>
        <b/>
        <i/>
        <sz val="10"/>
        <color theme="1"/>
        <rFont val="Arial"/>
        <family val="2"/>
        <charset val="238"/>
      </rPr>
      <t>E.</t>
    </r>
    <r>
      <rPr>
        <i/>
        <sz val="10"/>
        <color theme="1"/>
        <rFont val="Arial"/>
        <family val="2"/>
        <charset val="238"/>
      </rPr>
      <t xml:space="preserve">   javne zelene površine</t>
    </r>
  </si>
  <si>
    <r>
      <t xml:space="preserve"> </t>
    </r>
    <r>
      <rPr>
        <b/>
        <i/>
        <sz val="10"/>
        <color theme="1"/>
        <rFont val="Arial"/>
        <family val="2"/>
        <charset val="238"/>
      </rPr>
      <t xml:space="preserve">F.  </t>
    </r>
    <r>
      <rPr>
        <i/>
        <sz val="10"/>
        <color theme="1"/>
        <rFont val="Arial"/>
        <family val="2"/>
        <charset val="238"/>
      </rPr>
      <t xml:space="preserve"> građevine i uređaji javne namjene</t>
    </r>
  </si>
  <si>
    <r>
      <rPr>
        <b/>
        <i/>
        <sz val="10"/>
        <color theme="1"/>
        <rFont val="Arial"/>
        <family val="2"/>
        <charset val="238"/>
      </rPr>
      <t xml:space="preserve"> G. </t>
    </r>
    <r>
      <rPr>
        <i/>
        <sz val="10"/>
        <color theme="1"/>
        <rFont val="Arial"/>
        <family val="2"/>
        <charset val="238"/>
      </rPr>
      <t xml:space="preserve">  javna rasvjeta</t>
    </r>
  </si>
  <si>
    <r>
      <t xml:space="preserve"> </t>
    </r>
    <r>
      <rPr>
        <b/>
        <i/>
        <sz val="10"/>
        <color theme="1"/>
        <rFont val="Arial"/>
        <family val="2"/>
        <charset val="238"/>
      </rPr>
      <t>H.</t>
    </r>
    <r>
      <rPr>
        <i/>
        <sz val="10"/>
        <color theme="1"/>
        <rFont val="Arial"/>
        <family val="2"/>
        <charset val="238"/>
      </rPr>
      <t xml:space="preserve">   groblja i krematoriji na grobljima</t>
    </r>
  </si>
  <si>
    <r>
      <t xml:space="preserve"> </t>
    </r>
    <r>
      <rPr>
        <b/>
        <i/>
        <sz val="10"/>
        <color theme="1"/>
        <rFont val="Arial"/>
        <family val="2"/>
        <charset val="238"/>
      </rPr>
      <t>I.</t>
    </r>
    <r>
      <rPr>
        <i/>
        <sz val="10"/>
        <color theme="1"/>
        <rFont val="Arial"/>
        <family val="2"/>
        <charset val="238"/>
      </rPr>
      <t xml:space="preserve">   građevine namijenjene obavljanju javnog prijevoza</t>
    </r>
  </si>
  <si>
    <t>NOGOSTUP JALŠEVEC -  OPATINEC - TARNO</t>
  </si>
  <si>
    <t>Izgradnja praga na rijeci Lonji kod Naftalana - kapitalna pomoć Hrv. vodama</t>
  </si>
  <si>
    <t>Ovaj Program sastavni je dio Proračuna Grada Ivanić-Grada za 2024. godinu, stupa na snagu osmoga dana od dana objave u Službenom glasniku Grada Ivanić-Grada i primjenjuje se od 01. siječnja 2024. godine.</t>
  </si>
  <si>
    <t xml:space="preserve">KLASA:                                                                                               Predsjednik Gradskog vijeća: </t>
  </si>
  <si>
    <t>URBROJ:</t>
  </si>
  <si>
    <t>Ivanić-Grad, ___________ 2023.                                                        Željko Pongrac, pravnik kriminalist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</si>
</sst>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&quot;-&quot;??\ _k_n_-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28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0" borderId="5" xfId="0" applyFont="1" applyBorder="1" applyAlignment="1">
      <alignment horizontal="center"/>
    </xf>
    <xf numFmtId="0" fontId="1" fillId="2" borderId="5" xfId="0" applyFont="1" applyFill="1" applyBorder="1" applyAlignment="1">
      <alignment horizontal="left" vertical="center"/>
    </xf>
    <xf numFmtId="4" fontId="0" fillId="0" borderId="0" xfId="0" applyNumberFormat="1"/>
    <xf numFmtId="0" fontId="3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2" borderId="0" xfId="0" applyFont="1" applyFill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4" fontId="7" fillId="2" borderId="0" xfId="0" applyNumberFormat="1" applyFont="1" applyFill="1" applyAlignment="1">
      <alignment horizontal="right" vertical="center"/>
    </xf>
    <xf numFmtId="4" fontId="0" fillId="0" borderId="0" xfId="0" applyNumberFormat="1" applyAlignment="1">
      <alignment horizontal="left"/>
    </xf>
    <xf numFmtId="4" fontId="1" fillId="0" borderId="0" xfId="0" applyNumberFormat="1" applyFont="1" applyAlignment="1">
      <alignment horizontal="left" vertical="top" wrapText="1"/>
    </xf>
    <xf numFmtId="4" fontId="3" fillId="2" borderId="0" xfId="0" applyNumberFormat="1" applyFont="1" applyFill="1" applyAlignment="1">
      <alignment horizontal="left" vertical="center"/>
    </xf>
    <xf numFmtId="4" fontId="1" fillId="2" borderId="5" xfId="0" applyNumberFormat="1" applyFont="1" applyFill="1" applyBorder="1" applyAlignment="1">
      <alignment horizontal="left" vertical="center"/>
    </xf>
    <xf numFmtId="4" fontId="1" fillId="2" borderId="0" xfId="0" applyNumberFormat="1" applyFont="1" applyFill="1" applyAlignment="1">
      <alignment horizontal="left" vertical="center"/>
    </xf>
    <xf numFmtId="4" fontId="3" fillId="0" borderId="0" xfId="0" applyNumberFormat="1" applyFont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6" fillId="2" borderId="5" xfId="0" applyFont="1" applyFill="1" applyBorder="1" applyAlignment="1">
      <alignment horizontal="left" vertical="center"/>
    </xf>
    <xf numFmtId="4" fontId="7" fillId="2" borderId="5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4" fontId="3" fillId="3" borderId="3" xfId="0" applyNumberFormat="1" applyFont="1" applyFill="1" applyBorder="1" applyAlignment="1">
      <alignment horizontal="right" vertical="center"/>
    </xf>
    <xf numFmtId="4" fontId="3" fillId="5" borderId="0" xfId="0" applyNumberFormat="1" applyFont="1" applyFill="1" applyAlignment="1">
      <alignment vertical="center"/>
    </xf>
    <xf numFmtId="4" fontId="2" fillId="5" borderId="0" xfId="0" applyNumberFormat="1" applyFont="1" applyFill="1" applyAlignment="1">
      <alignment horizontal="center" vertical="center"/>
    </xf>
    <xf numFmtId="4" fontId="3" fillId="5" borderId="0" xfId="0" applyNumberFormat="1" applyFont="1" applyFill="1"/>
    <xf numFmtId="4" fontId="2" fillId="5" borderId="1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horizontal="right" vertical="center"/>
    </xf>
    <xf numFmtId="4" fontId="3" fillId="5" borderId="1" xfId="0" applyNumberFormat="1" applyFont="1" applyFill="1" applyBorder="1" applyAlignment="1">
      <alignment horizontal="right" vertical="center"/>
    </xf>
    <xf numFmtId="0" fontId="13" fillId="5" borderId="1" xfId="0" applyFont="1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justify" vertical="top" wrapText="1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1" fillId="0" borderId="0" xfId="0" applyFont="1" applyAlignment="1">
      <alignment horizontal="justify" vertical="top" wrapText="1"/>
    </xf>
    <xf numFmtId="0" fontId="1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164" fontId="1" fillId="0" borderId="0" xfId="1" applyFont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indent="1"/>
    </xf>
    <xf numFmtId="0" fontId="1" fillId="2" borderId="3" xfId="0" applyFont="1" applyFill="1" applyBorder="1" applyAlignment="1">
      <alignment horizontal="left" vertical="center" indent="1"/>
    </xf>
    <xf numFmtId="0" fontId="3" fillId="5" borderId="2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3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left" vertical="center" indent="1"/>
    </xf>
    <xf numFmtId="0" fontId="3" fillId="5" borderId="3" xfId="0" applyFont="1" applyFill="1" applyBorder="1" applyAlignment="1">
      <alignment horizontal="left" vertical="center" indent="1"/>
    </xf>
    <xf numFmtId="0" fontId="2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wrapText="1"/>
    </xf>
    <xf numFmtId="0" fontId="3" fillId="2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justify" vertical="top" wrapText="1"/>
    </xf>
    <xf numFmtId="0" fontId="3" fillId="5" borderId="0" xfId="0" applyFont="1" applyFill="1" applyAlignment="1">
      <alignment horizontal="left" vertical="center" wrapText="1"/>
    </xf>
    <xf numFmtId="0" fontId="3" fillId="5" borderId="0" xfId="0" applyFont="1" applyFill="1" applyAlignment="1">
      <alignment horizontal="left" vertical="top"/>
    </xf>
    <xf numFmtId="4" fontId="7" fillId="2" borderId="8" xfId="0" applyNumberFormat="1" applyFont="1" applyFill="1" applyBorder="1" applyAlignment="1">
      <alignment horizontal="right" vertical="center"/>
    </xf>
    <xf numFmtId="4" fontId="7" fillId="2" borderId="9" xfId="0" applyNumberFormat="1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2" fillId="5" borderId="0" xfId="0" applyFont="1" applyFill="1" applyAlignment="1">
      <alignment horizontal="left"/>
    </xf>
    <xf numFmtId="0" fontId="3" fillId="0" borderId="0" xfId="0" applyFont="1" applyAlignment="1">
      <alignment horizontal="justify" vertical="top" wrapText="1"/>
    </xf>
    <xf numFmtId="0" fontId="3" fillId="5" borderId="0" xfId="0" applyFont="1" applyFill="1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0" fontId="3" fillId="5" borderId="0" xfId="0" applyFont="1" applyFill="1" applyAlignment="1">
      <alignment horizontal="left" vertical="top" wrapText="1"/>
    </xf>
    <xf numFmtId="4" fontId="7" fillId="0" borderId="1" xfId="0" applyNumberFormat="1" applyFont="1" applyBorder="1" applyAlignment="1">
      <alignment horizontal="right" vertical="center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29"/>
  <sheetViews>
    <sheetView tabSelected="1" zoomScaleNormal="100" workbookViewId="0">
      <selection activeCell="E166" sqref="E166"/>
    </sheetView>
  </sheetViews>
  <sheetFormatPr defaultRowHeight="15" x14ac:dyDescent="0.25"/>
  <cols>
    <col min="1" max="1" width="0.7109375" customWidth="1"/>
    <col min="2" max="2" width="3.5703125" customWidth="1"/>
    <col min="3" max="3" width="11" customWidth="1"/>
    <col min="4" max="4" width="62.7109375" customWidth="1"/>
    <col min="5" max="5" width="12.7109375" style="6" customWidth="1"/>
  </cols>
  <sheetData>
    <row r="1" spans="2:5" ht="61.15" customHeight="1" x14ac:dyDescent="0.25">
      <c r="B1" s="88" t="s">
        <v>119</v>
      </c>
      <c r="C1" s="88"/>
      <c r="D1" s="88"/>
      <c r="E1" s="88"/>
    </row>
    <row r="2" spans="2:5" x14ac:dyDescent="0.25">
      <c r="B2" s="1"/>
      <c r="C2" s="1"/>
    </row>
    <row r="3" spans="2:5" ht="36.75" customHeight="1" x14ac:dyDescent="0.25">
      <c r="B3" s="89" t="s">
        <v>88</v>
      </c>
      <c r="C3" s="89"/>
      <c r="D3" s="89"/>
      <c r="E3" s="89"/>
    </row>
    <row r="4" spans="2:5" ht="40.5" customHeight="1" x14ac:dyDescent="0.25">
      <c r="B4" s="89" t="s">
        <v>120</v>
      </c>
      <c r="C4" s="89"/>
      <c r="D4" s="89"/>
      <c r="E4" s="89"/>
    </row>
    <row r="5" spans="2:5" ht="15" customHeight="1" x14ac:dyDescent="0.25">
      <c r="B5" s="81"/>
      <c r="C5" s="81"/>
      <c r="D5" s="81"/>
      <c r="E5" s="81"/>
    </row>
    <row r="6" spans="2:5" ht="45" customHeight="1" x14ac:dyDescent="0.25">
      <c r="B6" s="88" t="s">
        <v>111</v>
      </c>
      <c r="C6" s="88"/>
      <c r="D6" s="88"/>
      <c r="E6" s="88"/>
    </row>
    <row r="7" spans="2:5" ht="34.5" customHeight="1" x14ac:dyDescent="0.25">
      <c r="B7" s="88" t="s">
        <v>112</v>
      </c>
      <c r="C7" s="88"/>
      <c r="D7" s="88"/>
      <c r="E7" s="88"/>
    </row>
    <row r="8" spans="2:5" ht="43.5" customHeight="1" x14ac:dyDescent="0.25">
      <c r="B8" s="85" t="s">
        <v>56</v>
      </c>
      <c r="C8" s="85"/>
      <c r="D8" s="85"/>
      <c r="E8" s="85"/>
    </row>
    <row r="9" spans="2:5" ht="45" customHeight="1" x14ac:dyDescent="0.25">
      <c r="B9" s="88" t="s">
        <v>58</v>
      </c>
      <c r="C9" s="88"/>
      <c r="D9" s="88"/>
      <c r="E9" s="88"/>
    </row>
    <row r="10" spans="2:5" ht="31.5" customHeight="1" x14ac:dyDescent="0.25">
      <c r="B10" s="88" t="s">
        <v>59</v>
      </c>
      <c r="C10" s="88"/>
      <c r="D10" s="88"/>
      <c r="E10" s="88"/>
    </row>
    <row r="11" spans="2:5" ht="31.5" customHeight="1" x14ac:dyDescent="0.25">
      <c r="B11" s="88" t="s">
        <v>57</v>
      </c>
      <c r="C11" s="88"/>
      <c r="D11" s="88"/>
      <c r="E11" s="88"/>
    </row>
    <row r="12" spans="2:5" ht="15" customHeight="1" x14ac:dyDescent="0.25">
      <c r="B12" s="91"/>
      <c r="C12" s="91"/>
      <c r="D12" s="91"/>
      <c r="E12" s="91"/>
    </row>
    <row r="13" spans="2:5" ht="31.5" customHeight="1" x14ac:dyDescent="0.25">
      <c r="B13" s="74" t="s">
        <v>122</v>
      </c>
      <c r="C13" s="74"/>
      <c r="D13" s="74"/>
      <c r="E13" s="74"/>
    </row>
    <row r="14" spans="2:5" x14ac:dyDescent="0.25">
      <c r="B14" s="75" t="s">
        <v>123</v>
      </c>
      <c r="C14" s="75"/>
      <c r="D14" s="75"/>
      <c r="E14" s="75"/>
    </row>
    <row r="15" spans="2:5" x14ac:dyDescent="0.25">
      <c r="B15" s="75" t="s">
        <v>124</v>
      </c>
      <c r="C15" s="75"/>
      <c r="D15" s="75"/>
      <c r="E15" s="75"/>
    </row>
    <row r="16" spans="2:5" x14ac:dyDescent="0.25">
      <c r="B16" s="75" t="s">
        <v>125</v>
      </c>
      <c r="C16" s="75"/>
      <c r="D16" s="75"/>
      <c r="E16" s="75"/>
    </row>
    <row r="17" spans="2:5" x14ac:dyDescent="0.25">
      <c r="B17" s="75" t="s">
        <v>126</v>
      </c>
      <c r="C17" s="75"/>
      <c r="D17" s="75"/>
      <c r="E17" s="75"/>
    </row>
    <row r="18" spans="2:5" x14ac:dyDescent="0.25">
      <c r="B18" s="75" t="s">
        <v>127</v>
      </c>
      <c r="C18" s="75"/>
      <c r="D18" s="75"/>
      <c r="E18" s="75"/>
    </row>
    <row r="19" spans="2:5" x14ac:dyDescent="0.25">
      <c r="B19" s="75" t="s">
        <v>128</v>
      </c>
      <c r="C19" s="75"/>
      <c r="D19" s="75"/>
      <c r="E19" s="75"/>
    </row>
    <row r="20" spans="2:5" x14ac:dyDescent="0.25">
      <c r="B20" s="75" t="s">
        <v>129</v>
      </c>
      <c r="C20" s="75"/>
      <c r="D20" s="75"/>
      <c r="E20" s="75"/>
    </row>
    <row r="21" spans="2:5" x14ac:dyDescent="0.25">
      <c r="B21" s="75" t="s">
        <v>130</v>
      </c>
      <c r="C21" s="75"/>
      <c r="D21" s="75"/>
      <c r="E21" s="75"/>
    </row>
    <row r="22" spans="2:5" x14ac:dyDescent="0.25">
      <c r="B22" s="75" t="s">
        <v>131</v>
      </c>
      <c r="C22" s="75"/>
      <c r="D22" s="75"/>
      <c r="E22" s="75"/>
    </row>
    <row r="23" spans="2:5" x14ac:dyDescent="0.25">
      <c r="B23" s="52"/>
      <c r="C23" s="52"/>
      <c r="D23" s="52"/>
      <c r="E23" s="52"/>
    </row>
    <row r="24" spans="2:5" x14ac:dyDescent="0.25">
      <c r="B24" s="52"/>
      <c r="C24" s="52"/>
      <c r="D24" s="52"/>
      <c r="E24" s="52"/>
    </row>
    <row r="25" spans="2:5" ht="38.25" customHeight="1" x14ac:dyDescent="0.25">
      <c r="B25" s="74" t="s">
        <v>121</v>
      </c>
      <c r="C25" s="74"/>
      <c r="D25" s="74"/>
      <c r="E25" s="74"/>
    </row>
    <row r="26" spans="2:5" ht="15" customHeight="1" x14ac:dyDescent="0.25">
      <c r="B26" s="90" t="s">
        <v>61</v>
      </c>
      <c r="C26" s="90"/>
      <c r="D26" s="90"/>
      <c r="E26" s="90"/>
    </row>
    <row r="27" spans="2:5" ht="15" customHeight="1" x14ac:dyDescent="0.25">
      <c r="B27" s="75" t="s">
        <v>62</v>
      </c>
      <c r="C27" s="75"/>
      <c r="D27" s="75"/>
      <c r="E27" s="75"/>
    </row>
    <row r="28" spans="2:5" ht="15" customHeight="1" x14ac:dyDescent="0.25">
      <c r="B28" s="75" t="s">
        <v>63</v>
      </c>
      <c r="C28" s="75"/>
      <c r="D28" s="75"/>
      <c r="E28" s="75"/>
    </row>
    <row r="29" spans="2:5" ht="15" customHeight="1" x14ac:dyDescent="0.25">
      <c r="B29" s="75" t="s">
        <v>64</v>
      </c>
      <c r="C29" s="75"/>
      <c r="D29" s="75"/>
      <c r="E29" s="75"/>
    </row>
    <row r="30" spans="2:5" ht="15" customHeight="1" x14ac:dyDescent="0.25">
      <c r="B30" s="75" t="s">
        <v>65</v>
      </c>
      <c r="C30" s="75"/>
      <c r="D30" s="75"/>
      <c r="E30" s="75"/>
    </row>
    <row r="31" spans="2:5" x14ac:dyDescent="0.25">
      <c r="B31" s="52"/>
      <c r="C31" s="52"/>
      <c r="D31" s="52"/>
      <c r="E31" s="52"/>
    </row>
    <row r="32" spans="2:5" x14ac:dyDescent="0.25">
      <c r="B32" s="84"/>
      <c r="C32" s="84"/>
      <c r="D32" s="84"/>
      <c r="E32" s="26"/>
    </row>
    <row r="33" spans="2:5" ht="29.25" customHeight="1" x14ac:dyDescent="0.25">
      <c r="B33" s="85" t="s">
        <v>113</v>
      </c>
      <c r="C33" s="85"/>
      <c r="D33" s="85"/>
      <c r="E33" s="85"/>
    </row>
    <row r="34" spans="2:5" ht="15" customHeight="1" x14ac:dyDescent="0.25">
      <c r="B34" s="11"/>
      <c r="C34" s="11"/>
      <c r="D34" s="11"/>
      <c r="E34" s="27"/>
    </row>
    <row r="35" spans="2:5" ht="15" customHeight="1" x14ac:dyDescent="0.25">
      <c r="B35" s="11"/>
      <c r="C35" s="11"/>
      <c r="D35" s="11"/>
      <c r="E35" s="27"/>
    </row>
    <row r="36" spans="2:5" ht="29.25" customHeight="1" x14ac:dyDescent="0.25">
      <c r="B36" s="69" t="s">
        <v>33</v>
      </c>
      <c r="C36" s="80" t="s">
        <v>34</v>
      </c>
      <c r="D36" s="80"/>
      <c r="E36" s="80"/>
    </row>
    <row r="37" spans="2:5" ht="15" customHeight="1" x14ac:dyDescent="0.25">
      <c r="B37" s="11"/>
      <c r="C37" s="11"/>
      <c r="D37" s="11"/>
      <c r="E37" s="27"/>
    </row>
    <row r="38" spans="2:5" ht="44.25" customHeight="1" x14ac:dyDescent="0.25">
      <c r="B38" s="50"/>
      <c r="C38" s="111" t="s">
        <v>114</v>
      </c>
      <c r="D38" s="111"/>
      <c r="E38" s="51">
        <v>0</v>
      </c>
    </row>
    <row r="39" spans="2:5" ht="15" customHeight="1" x14ac:dyDescent="0.25">
      <c r="B39" s="11"/>
      <c r="C39" s="11"/>
      <c r="D39" s="11"/>
      <c r="E39" s="27"/>
    </row>
    <row r="40" spans="2:5" x14ac:dyDescent="0.25">
      <c r="B40" s="81"/>
      <c r="C40" s="81"/>
      <c r="D40" s="81"/>
      <c r="E40" s="81"/>
    </row>
    <row r="41" spans="2:5" ht="29.25" customHeight="1" x14ac:dyDescent="0.25">
      <c r="B41" s="69" t="s">
        <v>27</v>
      </c>
      <c r="C41" s="80" t="s">
        <v>5</v>
      </c>
      <c r="D41" s="80"/>
      <c r="E41" s="80"/>
    </row>
    <row r="42" spans="2:5" ht="15.75" customHeight="1" x14ac:dyDescent="0.25">
      <c r="B42" s="19"/>
      <c r="C42" s="19"/>
      <c r="D42" s="20"/>
      <c r="E42" s="21"/>
    </row>
    <row r="43" spans="2:5" ht="15" customHeight="1" x14ac:dyDescent="0.25">
      <c r="B43" s="113" t="s">
        <v>66</v>
      </c>
      <c r="C43" s="113"/>
      <c r="D43" s="113"/>
      <c r="E43" s="62" t="s">
        <v>60</v>
      </c>
    </row>
    <row r="44" spans="2:5" ht="15.75" customHeight="1" x14ac:dyDescent="0.25">
      <c r="B44" s="19"/>
      <c r="C44" s="19"/>
      <c r="D44" s="20"/>
      <c r="E44" s="21"/>
    </row>
    <row r="45" spans="2:5" ht="15" customHeight="1" x14ac:dyDescent="0.25">
      <c r="B45" s="56" t="s">
        <v>0</v>
      </c>
      <c r="C45" s="86" t="s">
        <v>45</v>
      </c>
      <c r="D45" s="87"/>
      <c r="E45" s="57">
        <f>SUM(E46)</f>
        <v>126800</v>
      </c>
    </row>
    <row r="46" spans="2:5" ht="15" customHeight="1" x14ac:dyDescent="0.25">
      <c r="B46" s="36"/>
      <c r="C46" s="82" t="s">
        <v>39</v>
      </c>
      <c r="D46" s="83"/>
      <c r="E46" s="58">
        <f>SUM(E47+E48)</f>
        <v>126800</v>
      </c>
    </row>
    <row r="47" spans="2:5" ht="14.1" customHeight="1" x14ac:dyDescent="0.25">
      <c r="B47" s="76"/>
      <c r="C47" s="78" t="s">
        <v>23</v>
      </c>
      <c r="D47" s="8" t="s">
        <v>21</v>
      </c>
      <c r="E47" s="9">
        <v>80000</v>
      </c>
    </row>
    <row r="48" spans="2:5" ht="14.1" customHeight="1" x14ac:dyDescent="0.25">
      <c r="B48" s="77"/>
      <c r="C48" s="79"/>
      <c r="D48" s="47" t="s">
        <v>25</v>
      </c>
      <c r="E48" s="46">
        <v>46800</v>
      </c>
    </row>
    <row r="49" spans="2:5" ht="15" customHeight="1" x14ac:dyDescent="0.25">
      <c r="B49" s="42"/>
      <c r="C49" s="43"/>
      <c r="D49" s="44"/>
      <c r="E49" s="45"/>
    </row>
    <row r="50" spans="2:5" ht="15" customHeight="1" x14ac:dyDescent="0.25">
      <c r="B50" s="22"/>
      <c r="C50" s="23"/>
      <c r="D50" s="32"/>
      <c r="E50" s="33"/>
    </row>
    <row r="51" spans="2:5" ht="15" customHeight="1" x14ac:dyDescent="0.25">
      <c r="B51" s="56" t="s">
        <v>2</v>
      </c>
      <c r="C51" s="86" t="s">
        <v>96</v>
      </c>
      <c r="D51" s="87"/>
      <c r="E51" s="57">
        <f>SUM(E52)</f>
        <v>400000</v>
      </c>
    </row>
    <row r="52" spans="2:5" ht="15" customHeight="1" x14ac:dyDescent="0.25">
      <c r="B52" s="36"/>
      <c r="C52" s="82" t="s">
        <v>97</v>
      </c>
      <c r="D52" s="83"/>
      <c r="E52" s="58">
        <f>SUM(E53+E54)</f>
        <v>400000</v>
      </c>
    </row>
    <row r="53" spans="2:5" ht="14.1" customHeight="1" x14ac:dyDescent="0.25">
      <c r="B53" s="76"/>
      <c r="C53" s="78" t="s">
        <v>23</v>
      </c>
      <c r="D53" s="8" t="s">
        <v>21</v>
      </c>
      <c r="E53" s="9">
        <v>300000</v>
      </c>
    </row>
    <row r="54" spans="2:5" ht="14.1" customHeight="1" x14ac:dyDescent="0.25">
      <c r="B54" s="77"/>
      <c r="C54" s="79"/>
      <c r="D54" s="47" t="s">
        <v>25</v>
      </c>
      <c r="E54" s="46">
        <v>100000</v>
      </c>
    </row>
    <row r="55" spans="2:5" ht="15" customHeight="1" x14ac:dyDescent="0.25">
      <c r="B55" s="22"/>
      <c r="C55" s="23"/>
      <c r="D55" s="32"/>
      <c r="E55" s="33"/>
    </row>
    <row r="56" spans="2:5" ht="15" customHeight="1" x14ac:dyDescent="0.25">
      <c r="B56" s="22"/>
      <c r="C56" s="23"/>
      <c r="D56" s="32"/>
      <c r="E56" s="33"/>
    </row>
    <row r="57" spans="2:5" ht="15" customHeight="1" x14ac:dyDescent="0.25">
      <c r="B57" s="56" t="s">
        <v>3</v>
      </c>
      <c r="C57" s="86" t="s">
        <v>98</v>
      </c>
      <c r="D57" s="87"/>
      <c r="E57" s="57">
        <f>SUM(E58)</f>
        <v>50000</v>
      </c>
    </row>
    <row r="58" spans="2:5" ht="15" customHeight="1" x14ac:dyDescent="0.25">
      <c r="B58" s="36"/>
      <c r="C58" s="82" t="s">
        <v>99</v>
      </c>
      <c r="D58" s="83"/>
      <c r="E58" s="58">
        <f>SUM(E59+E60)</f>
        <v>50000</v>
      </c>
    </row>
    <row r="59" spans="2:5" ht="14.1" customHeight="1" x14ac:dyDescent="0.25">
      <c r="B59" s="76"/>
      <c r="C59" s="78" t="s">
        <v>23</v>
      </c>
      <c r="D59" s="116" t="s">
        <v>22</v>
      </c>
      <c r="E59" s="114">
        <v>50000</v>
      </c>
    </row>
    <row r="60" spans="2:5" ht="14.1" customHeight="1" x14ac:dyDescent="0.25">
      <c r="B60" s="77"/>
      <c r="C60" s="79"/>
      <c r="D60" s="117"/>
      <c r="E60" s="115"/>
    </row>
    <row r="61" spans="2:5" ht="15" customHeight="1" x14ac:dyDescent="0.25">
      <c r="B61" s="22"/>
      <c r="C61" s="23"/>
      <c r="D61" s="32"/>
      <c r="E61" s="33"/>
    </row>
    <row r="62" spans="2:5" ht="15" customHeight="1" x14ac:dyDescent="0.25">
      <c r="B62" s="22"/>
      <c r="C62" s="23"/>
      <c r="D62" s="32"/>
      <c r="E62" s="33"/>
    </row>
    <row r="63" spans="2:5" ht="15" customHeight="1" x14ac:dyDescent="0.25">
      <c r="B63" s="56" t="s">
        <v>6</v>
      </c>
      <c r="C63" s="86" t="s">
        <v>103</v>
      </c>
      <c r="D63" s="87"/>
      <c r="E63" s="57">
        <f>SUM(E64)</f>
        <v>100000</v>
      </c>
    </row>
    <row r="64" spans="2:5" ht="15" customHeight="1" x14ac:dyDescent="0.25">
      <c r="B64" s="36"/>
      <c r="C64" s="82" t="s">
        <v>104</v>
      </c>
      <c r="D64" s="83"/>
      <c r="E64" s="58">
        <f>SUM(E65+E66)</f>
        <v>100000</v>
      </c>
    </row>
    <row r="65" spans="2:5" ht="14.1" customHeight="1" x14ac:dyDescent="0.25">
      <c r="B65" s="76"/>
      <c r="C65" s="78" t="s">
        <v>23</v>
      </c>
      <c r="D65" s="116" t="s">
        <v>24</v>
      </c>
      <c r="E65" s="114">
        <v>100000</v>
      </c>
    </row>
    <row r="66" spans="2:5" ht="14.1" customHeight="1" x14ac:dyDescent="0.25">
      <c r="B66" s="77"/>
      <c r="C66" s="79"/>
      <c r="D66" s="117"/>
      <c r="E66" s="115"/>
    </row>
    <row r="67" spans="2:5" ht="15" customHeight="1" x14ac:dyDescent="0.25">
      <c r="B67" s="22"/>
      <c r="C67" s="23"/>
      <c r="D67" s="32"/>
      <c r="E67" s="33"/>
    </row>
    <row r="68" spans="2:5" ht="15" customHeight="1" x14ac:dyDescent="0.25">
      <c r="B68" s="22"/>
      <c r="C68" s="23"/>
      <c r="D68" s="32"/>
      <c r="E68" s="33"/>
    </row>
    <row r="69" spans="2:5" ht="15" customHeight="1" x14ac:dyDescent="0.25">
      <c r="B69" s="112" t="s">
        <v>71</v>
      </c>
      <c r="C69" s="112"/>
      <c r="D69" s="112"/>
      <c r="E69" s="61" t="s">
        <v>60</v>
      </c>
    </row>
    <row r="70" spans="2:5" ht="15.75" customHeight="1" x14ac:dyDescent="0.25">
      <c r="B70" s="16"/>
      <c r="C70" s="16"/>
      <c r="D70" s="17"/>
      <c r="E70" s="18"/>
    </row>
    <row r="71" spans="2:5" ht="15" customHeight="1" x14ac:dyDescent="0.25">
      <c r="B71" s="56" t="s">
        <v>0</v>
      </c>
      <c r="C71" s="86" t="s">
        <v>37</v>
      </c>
      <c r="D71" s="87"/>
      <c r="E71" s="57">
        <f>SUM(E72)</f>
        <v>400000</v>
      </c>
    </row>
    <row r="72" spans="2:5" ht="15" customHeight="1" x14ac:dyDescent="0.25">
      <c r="B72" s="36"/>
      <c r="C72" s="82" t="s">
        <v>32</v>
      </c>
      <c r="D72" s="83"/>
      <c r="E72" s="58">
        <f>SUM(E73+E74)</f>
        <v>400000</v>
      </c>
    </row>
    <row r="73" spans="2:5" ht="14.1" customHeight="1" x14ac:dyDescent="0.25">
      <c r="B73" s="76"/>
      <c r="C73" s="125" t="s">
        <v>23</v>
      </c>
      <c r="D73" s="116" t="s">
        <v>21</v>
      </c>
      <c r="E73" s="114">
        <v>400000</v>
      </c>
    </row>
    <row r="74" spans="2:5" ht="14.1" customHeight="1" x14ac:dyDescent="0.25">
      <c r="B74" s="76"/>
      <c r="C74" s="125"/>
      <c r="D74" s="117"/>
      <c r="E74" s="115"/>
    </row>
    <row r="75" spans="2:5" ht="15" customHeight="1" x14ac:dyDescent="0.25">
      <c r="B75" s="120"/>
      <c r="C75" s="120"/>
      <c r="D75" s="120"/>
      <c r="E75" s="120"/>
    </row>
    <row r="76" spans="2:5" ht="15" customHeight="1" x14ac:dyDescent="0.25">
      <c r="B76" s="38"/>
      <c r="C76" s="38"/>
      <c r="D76" s="38"/>
      <c r="E76" s="38"/>
    </row>
    <row r="77" spans="2:5" ht="15" customHeight="1" x14ac:dyDescent="0.25">
      <c r="B77" s="56" t="s">
        <v>2</v>
      </c>
      <c r="C77" s="86" t="s">
        <v>132</v>
      </c>
      <c r="D77" s="87"/>
      <c r="E77" s="57">
        <f>SUM(E78)</f>
        <v>350000</v>
      </c>
    </row>
    <row r="78" spans="2:5" ht="15" customHeight="1" x14ac:dyDescent="0.25">
      <c r="B78" s="36"/>
      <c r="C78" s="82" t="s">
        <v>31</v>
      </c>
      <c r="D78" s="83"/>
      <c r="E78" s="58">
        <f>SUM(E79+E80)</f>
        <v>350000</v>
      </c>
    </row>
    <row r="79" spans="2:5" ht="14.1" customHeight="1" x14ac:dyDescent="0.25">
      <c r="B79" s="76"/>
      <c r="C79" s="78" t="s">
        <v>23</v>
      </c>
      <c r="D79" s="8" t="s">
        <v>21</v>
      </c>
      <c r="E79" s="9">
        <v>65000</v>
      </c>
    </row>
    <row r="80" spans="2:5" ht="14.1" customHeight="1" x14ac:dyDescent="0.25">
      <c r="B80" s="77"/>
      <c r="C80" s="79"/>
      <c r="D80" s="8" t="s">
        <v>26</v>
      </c>
      <c r="E80" s="9">
        <v>285000</v>
      </c>
    </row>
    <row r="81" spans="2:5" ht="15" customHeight="1" x14ac:dyDescent="0.25">
      <c r="B81" s="22"/>
      <c r="C81" s="23"/>
      <c r="D81" s="39"/>
      <c r="E81" s="40"/>
    </row>
    <row r="82" spans="2:5" ht="15" customHeight="1" x14ac:dyDescent="0.25">
      <c r="B82" s="22"/>
      <c r="C82" s="23"/>
      <c r="D82" s="24"/>
      <c r="E82" s="25"/>
    </row>
    <row r="83" spans="2:5" ht="15" customHeight="1" x14ac:dyDescent="0.25">
      <c r="B83" s="56" t="s">
        <v>3</v>
      </c>
      <c r="C83" s="86" t="s">
        <v>107</v>
      </c>
      <c r="D83" s="87"/>
      <c r="E83" s="57">
        <f>SUM(E84)</f>
        <v>20000</v>
      </c>
    </row>
    <row r="84" spans="2:5" ht="15" customHeight="1" x14ac:dyDescent="0.25">
      <c r="B84" s="36"/>
      <c r="C84" s="82" t="s">
        <v>108</v>
      </c>
      <c r="D84" s="83"/>
      <c r="E84" s="58">
        <f>SUM(E85+E86)</f>
        <v>20000</v>
      </c>
    </row>
    <row r="85" spans="2:5" ht="15" customHeight="1" x14ac:dyDescent="0.25">
      <c r="B85" s="76"/>
      <c r="C85" s="78" t="s">
        <v>23</v>
      </c>
      <c r="D85" s="116" t="s">
        <v>36</v>
      </c>
      <c r="E85" s="114">
        <v>20000</v>
      </c>
    </row>
    <row r="86" spans="2:5" ht="15" customHeight="1" x14ac:dyDescent="0.25">
      <c r="B86" s="77"/>
      <c r="C86" s="79"/>
      <c r="D86" s="117"/>
      <c r="E86" s="115"/>
    </row>
    <row r="87" spans="2:5" ht="15" customHeight="1" x14ac:dyDescent="0.25">
      <c r="B87" s="22"/>
      <c r="C87" s="23"/>
      <c r="D87" s="24"/>
      <c r="E87" s="25"/>
    </row>
    <row r="88" spans="2:5" ht="15" customHeight="1" x14ac:dyDescent="0.25">
      <c r="B88" s="122" t="s">
        <v>67</v>
      </c>
      <c r="C88" s="122"/>
      <c r="D88" s="122"/>
      <c r="E88" s="62" t="s">
        <v>60</v>
      </c>
    </row>
    <row r="89" spans="2:5" ht="15" customHeight="1" x14ac:dyDescent="0.25">
      <c r="B89" s="22"/>
      <c r="C89" s="23"/>
      <c r="D89" s="24"/>
      <c r="E89" s="25"/>
    </row>
    <row r="90" spans="2:5" ht="15" customHeight="1" x14ac:dyDescent="0.25">
      <c r="B90" s="56" t="s">
        <v>0</v>
      </c>
      <c r="C90" s="86" t="s">
        <v>105</v>
      </c>
      <c r="D90" s="87"/>
      <c r="E90" s="57">
        <f>SUM(E91)</f>
        <v>100000</v>
      </c>
    </row>
    <row r="91" spans="2:5" ht="15" customHeight="1" x14ac:dyDescent="0.25">
      <c r="B91" s="37"/>
      <c r="C91" s="82" t="s">
        <v>106</v>
      </c>
      <c r="D91" s="83"/>
      <c r="E91" s="58">
        <f>SUM(E92)</f>
        <v>100000</v>
      </c>
    </row>
    <row r="92" spans="2:5" ht="30" customHeight="1" x14ac:dyDescent="0.25">
      <c r="B92" s="14"/>
      <c r="C92" s="72" t="s">
        <v>23</v>
      </c>
      <c r="D92" s="8" t="s">
        <v>22</v>
      </c>
      <c r="E92" s="9">
        <v>100000</v>
      </c>
    </row>
    <row r="93" spans="2:5" ht="15" customHeight="1" x14ac:dyDescent="0.25">
      <c r="B93" s="121"/>
      <c r="C93" s="121"/>
      <c r="D93" s="121"/>
      <c r="E93" s="121"/>
    </row>
    <row r="94" spans="2:5" ht="15" customHeight="1" x14ac:dyDescent="0.25">
      <c r="B94" s="11"/>
      <c r="C94" s="11"/>
      <c r="D94" s="11"/>
      <c r="E94" s="11"/>
    </row>
    <row r="95" spans="2:5" ht="15" customHeight="1" x14ac:dyDescent="0.25">
      <c r="B95" s="126" t="s">
        <v>68</v>
      </c>
      <c r="C95" s="126"/>
      <c r="D95" s="126"/>
      <c r="E95" s="62" t="s">
        <v>60</v>
      </c>
    </row>
    <row r="96" spans="2:5" ht="15" customHeight="1" x14ac:dyDescent="0.25">
      <c r="B96" s="11"/>
      <c r="C96" s="11"/>
      <c r="D96" s="11"/>
      <c r="E96" s="11"/>
    </row>
    <row r="97" spans="2:5" ht="15" customHeight="1" x14ac:dyDescent="0.25">
      <c r="B97" s="56" t="s">
        <v>0</v>
      </c>
      <c r="C97" s="86" t="s">
        <v>38</v>
      </c>
      <c r="D97" s="87"/>
      <c r="E97" s="57">
        <f>SUM(E98)</f>
        <v>50000</v>
      </c>
    </row>
    <row r="98" spans="2:5" ht="15" customHeight="1" x14ac:dyDescent="0.25">
      <c r="B98" s="37"/>
      <c r="C98" s="82" t="s">
        <v>30</v>
      </c>
      <c r="D98" s="83"/>
      <c r="E98" s="58">
        <f>SUM(E99)</f>
        <v>50000</v>
      </c>
    </row>
    <row r="99" spans="2:5" ht="30" customHeight="1" x14ac:dyDescent="0.25">
      <c r="B99" s="14"/>
      <c r="C99" s="72" t="s">
        <v>23</v>
      </c>
      <c r="D99" s="8" t="s">
        <v>36</v>
      </c>
      <c r="E99" s="9">
        <v>50000</v>
      </c>
    </row>
    <row r="100" spans="2:5" ht="15" customHeight="1" x14ac:dyDescent="0.25">
      <c r="B100" s="11"/>
      <c r="C100" s="11"/>
      <c r="D100" s="11"/>
      <c r="E100" s="11"/>
    </row>
    <row r="101" spans="2:5" ht="15" customHeight="1" x14ac:dyDescent="0.25">
      <c r="B101" s="11"/>
      <c r="C101" s="11"/>
      <c r="D101" s="11"/>
      <c r="E101" s="11"/>
    </row>
    <row r="102" spans="2:5" ht="15" customHeight="1" x14ac:dyDescent="0.25">
      <c r="B102" s="56" t="s">
        <v>2</v>
      </c>
      <c r="C102" s="86" t="s">
        <v>40</v>
      </c>
      <c r="D102" s="87"/>
      <c r="E102" s="57">
        <f>SUM(E103)</f>
        <v>50000</v>
      </c>
    </row>
    <row r="103" spans="2:5" ht="15" customHeight="1" x14ac:dyDescent="0.25">
      <c r="B103" s="37"/>
      <c r="C103" s="82" t="s">
        <v>29</v>
      </c>
      <c r="D103" s="83"/>
      <c r="E103" s="58">
        <f>SUM(E104)</f>
        <v>50000</v>
      </c>
    </row>
    <row r="104" spans="2:5" ht="30" customHeight="1" x14ac:dyDescent="0.25">
      <c r="B104" s="14"/>
      <c r="C104" s="13" t="s">
        <v>23</v>
      </c>
      <c r="D104" s="47" t="s">
        <v>36</v>
      </c>
      <c r="E104" s="46">
        <v>50000</v>
      </c>
    </row>
    <row r="105" spans="2:5" ht="15" customHeight="1" x14ac:dyDescent="0.25">
      <c r="B105" s="118"/>
      <c r="C105" s="118"/>
      <c r="D105" s="118"/>
      <c r="E105" s="118"/>
    </row>
    <row r="106" spans="2:5" ht="15" customHeight="1" x14ac:dyDescent="0.25">
      <c r="B106" s="41"/>
      <c r="C106" s="41"/>
      <c r="D106" s="41"/>
      <c r="E106" s="41"/>
    </row>
    <row r="107" spans="2:5" ht="15" customHeight="1" x14ac:dyDescent="0.25">
      <c r="B107" s="56" t="s">
        <v>3</v>
      </c>
      <c r="C107" s="86" t="s">
        <v>41</v>
      </c>
      <c r="D107" s="87"/>
      <c r="E107" s="57">
        <f>SUM(E108)</f>
        <v>150000</v>
      </c>
    </row>
    <row r="108" spans="2:5" ht="15" customHeight="1" x14ac:dyDescent="0.25">
      <c r="B108" s="36"/>
      <c r="C108" s="82" t="s">
        <v>133</v>
      </c>
      <c r="D108" s="83"/>
      <c r="E108" s="58">
        <f>SUM(E109+E110)</f>
        <v>150000</v>
      </c>
    </row>
    <row r="109" spans="2:5" ht="15" customHeight="1" x14ac:dyDescent="0.25">
      <c r="B109" s="76"/>
      <c r="C109" s="78" t="s">
        <v>23</v>
      </c>
      <c r="D109" s="116" t="s">
        <v>36</v>
      </c>
      <c r="E109" s="114">
        <v>150000</v>
      </c>
    </row>
    <row r="110" spans="2:5" ht="15" customHeight="1" x14ac:dyDescent="0.25">
      <c r="B110" s="77"/>
      <c r="C110" s="79"/>
      <c r="D110" s="117"/>
      <c r="E110" s="115"/>
    </row>
    <row r="111" spans="2:5" ht="15" customHeight="1" x14ac:dyDescent="0.25">
      <c r="B111" s="123"/>
      <c r="C111" s="88"/>
      <c r="D111" s="88"/>
      <c r="E111" s="88"/>
    </row>
    <row r="112" spans="2:5" ht="15" customHeight="1" x14ac:dyDescent="0.25">
      <c r="B112" s="34"/>
      <c r="C112" s="35"/>
      <c r="D112" s="35"/>
      <c r="E112" s="35"/>
    </row>
    <row r="113" spans="2:5" ht="15" customHeight="1" x14ac:dyDescent="0.25">
      <c r="B113" s="56" t="s">
        <v>6</v>
      </c>
      <c r="C113" s="71" t="s">
        <v>93</v>
      </c>
      <c r="D113" s="71"/>
      <c r="E113" s="57">
        <f>SUM(E115)</f>
        <v>20000</v>
      </c>
    </row>
    <row r="114" spans="2:5" ht="15" customHeight="1" x14ac:dyDescent="0.25">
      <c r="B114" s="36"/>
      <c r="C114" s="82" t="s">
        <v>92</v>
      </c>
      <c r="D114" s="83"/>
      <c r="E114" s="58">
        <f>SUM(E115)</f>
        <v>20000</v>
      </c>
    </row>
    <row r="115" spans="2:5" ht="15" customHeight="1" x14ac:dyDescent="0.25">
      <c r="B115" s="36"/>
      <c r="C115" s="78" t="s">
        <v>23</v>
      </c>
      <c r="D115" s="116" t="s">
        <v>22</v>
      </c>
      <c r="E115" s="114">
        <v>20000</v>
      </c>
    </row>
    <row r="116" spans="2:5" ht="15" customHeight="1" x14ac:dyDescent="0.25">
      <c r="B116" s="70"/>
      <c r="C116" s="79"/>
      <c r="D116" s="117"/>
      <c r="E116" s="115"/>
    </row>
    <row r="117" spans="2:5" ht="15" customHeight="1" x14ac:dyDescent="0.25">
      <c r="B117" s="34"/>
      <c r="C117" s="35"/>
      <c r="D117" s="35"/>
      <c r="E117" s="35"/>
    </row>
    <row r="118" spans="2:5" ht="15" customHeight="1" x14ac:dyDescent="0.25">
      <c r="B118" s="34"/>
      <c r="C118" s="35"/>
      <c r="D118" s="35"/>
      <c r="E118" s="35"/>
    </row>
    <row r="119" spans="2:5" ht="15" customHeight="1" x14ac:dyDescent="0.25">
      <c r="B119" s="56" t="s">
        <v>7</v>
      </c>
      <c r="C119" s="86" t="s">
        <v>100</v>
      </c>
      <c r="D119" s="87"/>
      <c r="E119" s="57">
        <f>SUM(E121)</f>
        <v>100000</v>
      </c>
    </row>
    <row r="120" spans="2:5" ht="15" customHeight="1" x14ac:dyDescent="0.25">
      <c r="B120" s="36"/>
      <c r="C120" s="82" t="s">
        <v>101</v>
      </c>
      <c r="D120" s="83"/>
      <c r="E120" s="58">
        <f>SUM(E121)</f>
        <v>100000</v>
      </c>
    </row>
    <row r="121" spans="2:5" ht="15" customHeight="1" x14ac:dyDescent="0.25">
      <c r="B121" s="36"/>
      <c r="C121" s="78" t="s">
        <v>23</v>
      </c>
      <c r="D121" s="116" t="s">
        <v>102</v>
      </c>
      <c r="E121" s="114">
        <v>100000</v>
      </c>
    </row>
    <row r="122" spans="2:5" ht="15" customHeight="1" x14ac:dyDescent="0.25">
      <c r="B122" s="70"/>
      <c r="C122" s="79"/>
      <c r="D122" s="117"/>
      <c r="E122" s="115"/>
    </row>
    <row r="123" spans="2:5" ht="15" customHeight="1" x14ac:dyDescent="0.25">
      <c r="B123" s="34"/>
      <c r="C123" s="35"/>
      <c r="D123" s="35"/>
      <c r="E123" s="35"/>
    </row>
    <row r="124" spans="2:5" ht="15" customHeight="1" x14ac:dyDescent="0.25">
      <c r="B124" s="19"/>
      <c r="C124" s="19"/>
      <c r="D124" s="19"/>
      <c r="E124" s="19"/>
    </row>
    <row r="125" spans="2:5" x14ac:dyDescent="0.25">
      <c r="B125" s="124" t="s">
        <v>70</v>
      </c>
      <c r="C125" s="124"/>
      <c r="D125" s="124"/>
      <c r="E125" s="62" t="s">
        <v>60</v>
      </c>
    </row>
    <row r="126" spans="2:5" x14ac:dyDescent="0.25">
      <c r="B126" s="1"/>
      <c r="C126" s="1"/>
    </row>
    <row r="127" spans="2:5" ht="15" customHeight="1" x14ac:dyDescent="0.25">
      <c r="B127" s="56" t="s">
        <v>0</v>
      </c>
      <c r="C127" s="86" t="s">
        <v>42</v>
      </c>
      <c r="D127" s="87"/>
      <c r="E127" s="57">
        <f>SUM(E128)</f>
        <v>66000</v>
      </c>
    </row>
    <row r="128" spans="2:5" ht="15" customHeight="1" x14ac:dyDescent="0.25">
      <c r="B128" s="36"/>
      <c r="C128" s="82" t="s">
        <v>43</v>
      </c>
      <c r="D128" s="83"/>
      <c r="E128" s="58">
        <f>SUM(E129)</f>
        <v>66000</v>
      </c>
    </row>
    <row r="129" spans="2:5" ht="30" customHeight="1" x14ac:dyDescent="0.25">
      <c r="B129" s="15"/>
      <c r="C129" s="10" t="s">
        <v>23</v>
      </c>
      <c r="D129" s="8" t="s">
        <v>25</v>
      </c>
      <c r="E129" s="9">
        <v>66000</v>
      </c>
    </row>
    <row r="130" spans="2:5" x14ac:dyDescent="0.25">
      <c r="B130" s="1"/>
      <c r="C130" s="1"/>
    </row>
    <row r="131" spans="2:5" ht="30" customHeight="1" x14ac:dyDescent="0.25">
      <c r="B131" s="1"/>
      <c r="C131" s="1"/>
      <c r="D131" s="59" t="s">
        <v>44</v>
      </c>
      <c r="E131" s="60">
        <f>SUM(E45+E51+E57+E63+E71+E77+E83+E90+E97+E102+E107+E113+E119+E127)</f>
        <v>1982800</v>
      </c>
    </row>
    <row r="132" spans="2:5" x14ac:dyDescent="0.25">
      <c r="B132" s="1"/>
      <c r="C132" s="1"/>
    </row>
    <row r="133" spans="2:5" x14ac:dyDescent="0.25">
      <c r="B133" s="1"/>
      <c r="C133" s="1"/>
    </row>
    <row r="134" spans="2:5" x14ac:dyDescent="0.25">
      <c r="B134" s="1"/>
      <c r="C134" s="1"/>
    </row>
    <row r="135" spans="2:5" ht="29.25" customHeight="1" x14ac:dyDescent="0.25">
      <c r="B135" s="69" t="s">
        <v>3</v>
      </c>
      <c r="C135" s="80" t="s">
        <v>55</v>
      </c>
      <c r="D135" s="80"/>
      <c r="E135" s="80"/>
    </row>
    <row r="136" spans="2:5" x14ac:dyDescent="0.25">
      <c r="B136" s="1"/>
      <c r="C136" s="1"/>
    </row>
    <row r="137" spans="2:5" ht="50.1" customHeight="1" x14ac:dyDescent="0.25">
      <c r="B137" s="50"/>
      <c r="C137" s="111" t="s">
        <v>115</v>
      </c>
      <c r="D137" s="111"/>
      <c r="E137" s="51">
        <v>0</v>
      </c>
    </row>
    <row r="138" spans="2:5" x14ac:dyDescent="0.25">
      <c r="B138" s="1"/>
      <c r="C138" s="1"/>
    </row>
    <row r="139" spans="2:5" x14ac:dyDescent="0.25">
      <c r="B139" s="1"/>
      <c r="C139" s="1"/>
    </row>
    <row r="140" spans="2:5" x14ac:dyDescent="0.25">
      <c r="B140" s="1"/>
      <c r="C140" s="1"/>
    </row>
    <row r="141" spans="2:5" ht="29.25" customHeight="1" x14ac:dyDescent="0.25">
      <c r="B141" s="69" t="s">
        <v>6</v>
      </c>
      <c r="C141" s="80" t="s">
        <v>12</v>
      </c>
      <c r="D141" s="80"/>
      <c r="E141" s="80"/>
    </row>
    <row r="142" spans="2:5" x14ac:dyDescent="0.25">
      <c r="B142" s="1"/>
      <c r="C142" s="1"/>
    </row>
    <row r="143" spans="2:5" x14ac:dyDescent="0.25">
      <c r="B143" s="1"/>
      <c r="C143" s="1"/>
    </row>
    <row r="144" spans="2:5" ht="15" customHeight="1" x14ac:dyDescent="0.25">
      <c r="B144" s="113" t="s">
        <v>66</v>
      </c>
      <c r="C144" s="113"/>
      <c r="D144" s="113"/>
      <c r="E144" s="62" t="s">
        <v>60</v>
      </c>
    </row>
    <row r="145" spans="2:5" x14ac:dyDescent="0.25">
      <c r="B145" s="1"/>
      <c r="C145" s="1"/>
    </row>
    <row r="146" spans="2:5" ht="15" customHeight="1" x14ac:dyDescent="0.25">
      <c r="B146" s="56" t="s">
        <v>0</v>
      </c>
      <c r="C146" s="86" t="s">
        <v>47</v>
      </c>
      <c r="D146" s="87"/>
      <c r="E146" s="57">
        <f>SUM(E147)</f>
        <v>2260000</v>
      </c>
    </row>
    <row r="147" spans="2:5" ht="15" customHeight="1" x14ac:dyDescent="0.25">
      <c r="B147" s="37"/>
      <c r="C147" s="82" t="s">
        <v>46</v>
      </c>
      <c r="D147" s="83"/>
      <c r="E147" s="58">
        <f>SUM(E148)</f>
        <v>2260000</v>
      </c>
    </row>
    <row r="148" spans="2:5" ht="30" customHeight="1" x14ac:dyDescent="0.25">
      <c r="B148" s="15"/>
      <c r="C148" s="10" t="s">
        <v>23</v>
      </c>
      <c r="D148" s="8" t="s">
        <v>26</v>
      </c>
      <c r="E148" s="9">
        <v>2260000</v>
      </c>
    </row>
    <row r="149" spans="2:5" x14ac:dyDescent="0.25">
      <c r="B149" s="1"/>
      <c r="C149" s="1"/>
    </row>
    <row r="150" spans="2:5" x14ac:dyDescent="0.25">
      <c r="B150" s="1"/>
      <c r="C150" s="1"/>
    </row>
    <row r="151" spans="2:5" ht="15" customHeight="1" x14ac:dyDescent="0.25">
      <c r="B151" s="56" t="s">
        <v>2</v>
      </c>
      <c r="C151" s="86" t="s">
        <v>48</v>
      </c>
      <c r="D151" s="87"/>
      <c r="E151" s="57">
        <f>SUM(E152)</f>
        <v>33200</v>
      </c>
    </row>
    <row r="152" spans="2:5" ht="15" customHeight="1" x14ac:dyDescent="0.25">
      <c r="B152" s="37"/>
      <c r="C152" s="82" t="s">
        <v>95</v>
      </c>
      <c r="D152" s="83"/>
      <c r="E152" s="58">
        <f>SUM(E153)</f>
        <v>33200</v>
      </c>
    </row>
    <row r="153" spans="2:5" ht="30" customHeight="1" x14ac:dyDescent="0.25">
      <c r="B153" s="15"/>
      <c r="C153" s="10" t="s">
        <v>23</v>
      </c>
      <c r="D153" s="47" t="s">
        <v>25</v>
      </c>
      <c r="E153" s="46">
        <v>33200</v>
      </c>
    </row>
    <row r="154" spans="2:5" x14ac:dyDescent="0.25">
      <c r="B154" s="1"/>
      <c r="C154" s="1"/>
    </row>
    <row r="155" spans="2:5" x14ac:dyDescent="0.25">
      <c r="B155" s="1"/>
      <c r="C155" s="1"/>
    </row>
    <row r="156" spans="2:5" ht="15" customHeight="1" x14ac:dyDescent="0.25">
      <c r="B156" s="56" t="s">
        <v>3</v>
      </c>
      <c r="C156" s="86" t="s">
        <v>109</v>
      </c>
      <c r="D156" s="87"/>
      <c r="E156" s="57">
        <f>SUM(E157)</f>
        <v>500000</v>
      </c>
    </row>
    <row r="157" spans="2:5" ht="15" customHeight="1" x14ac:dyDescent="0.25">
      <c r="B157" s="37"/>
      <c r="C157" s="82" t="s">
        <v>110</v>
      </c>
      <c r="D157" s="83"/>
      <c r="E157" s="58">
        <f>SUM(E158+E159)</f>
        <v>500000</v>
      </c>
    </row>
    <row r="158" spans="2:5" ht="15" customHeight="1" x14ac:dyDescent="0.25">
      <c r="B158" s="36"/>
      <c r="C158" s="78" t="s">
        <v>23</v>
      </c>
      <c r="D158" s="73" t="s">
        <v>21</v>
      </c>
      <c r="E158" s="127">
        <v>50000</v>
      </c>
    </row>
    <row r="159" spans="2:5" ht="15" customHeight="1" x14ac:dyDescent="0.25">
      <c r="B159" s="15"/>
      <c r="C159" s="79"/>
      <c r="D159" s="8" t="s">
        <v>26</v>
      </c>
      <c r="E159" s="9">
        <v>450000</v>
      </c>
    </row>
    <row r="160" spans="2:5" x14ac:dyDescent="0.25">
      <c r="B160" s="1"/>
      <c r="C160" s="1"/>
    </row>
    <row r="161" spans="2:5" x14ac:dyDescent="0.25">
      <c r="B161" s="1"/>
      <c r="C161" s="1"/>
    </row>
    <row r="162" spans="2:5" x14ac:dyDescent="0.25">
      <c r="B162" s="124" t="s">
        <v>69</v>
      </c>
      <c r="C162" s="124"/>
      <c r="D162" s="124"/>
      <c r="E162" s="63" t="s">
        <v>60</v>
      </c>
    </row>
    <row r="163" spans="2:5" x14ac:dyDescent="0.25">
      <c r="B163" s="1"/>
      <c r="C163" s="1"/>
    </row>
    <row r="164" spans="2:5" ht="15" customHeight="1" x14ac:dyDescent="0.25">
      <c r="B164" s="56" t="s">
        <v>0</v>
      </c>
      <c r="C164" s="86" t="s">
        <v>49</v>
      </c>
      <c r="D164" s="87"/>
      <c r="E164" s="57">
        <f>SUM(E165)</f>
        <v>100000</v>
      </c>
    </row>
    <row r="165" spans="2:5" ht="15" customHeight="1" x14ac:dyDescent="0.25">
      <c r="B165" s="37"/>
      <c r="C165" s="82" t="s">
        <v>94</v>
      </c>
      <c r="D165" s="83"/>
      <c r="E165" s="58">
        <f>SUM(E166+E167)</f>
        <v>100000</v>
      </c>
    </row>
    <row r="166" spans="2:5" ht="15" customHeight="1" x14ac:dyDescent="0.25">
      <c r="B166" s="36"/>
      <c r="C166" s="78" t="s">
        <v>23</v>
      </c>
      <c r="D166" s="73" t="s">
        <v>36</v>
      </c>
      <c r="E166" s="127">
        <v>5000</v>
      </c>
    </row>
    <row r="167" spans="2:5" ht="30" customHeight="1" x14ac:dyDescent="0.25">
      <c r="B167" s="15"/>
      <c r="C167" s="79"/>
      <c r="D167" s="8" t="s">
        <v>21</v>
      </c>
      <c r="E167" s="9">
        <v>95000</v>
      </c>
    </row>
    <row r="168" spans="2:5" x14ac:dyDescent="0.25">
      <c r="B168" s="1"/>
      <c r="C168" s="1"/>
    </row>
    <row r="169" spans="2:5" x14ac:dyDescent="0.25">
      <c r="B169" s="1"/>
      <c r="C169" s="1"/>
    </row>
    <row r="170" spans="2:5" ht="30" customHeight="1" x14ac:dyDescent="0.25">
      <c r="B170" s="1"/>
      <c r="C170" s="1"/>
      <c r="D170" s="59" t="s">
        <v>44</v>
      </c>
      <c r="E170" s="60">
        <f>SUM(E146+E151+E156+E164)</f>
        <v>2893200</v>
      </c>
    </row>
    <row r="171" spans="2:5" x14ac:dyDescent="0.25">
      <c r="B171" s="1"/>
      <c r="C171" s="1"/>
    </row>
    <row r="172" spans="2:5" x14ac:dyDescent="0.25">
      <c r="B172" s="1"/>
      <c r="C172" s="1"/>
    </row>
    <row r="173" spans="2:5" ht="29.25" customHeight="1" x14ac:dyDescent="0.25">
      <c r="B173" s="69" t="s">
        <v>7</v>
      </c>
      <c r="C173" s="80" t="s">
        <v>35</v>
      </c>
      <c r="D173" s="80"/>
      <c r="E173" s="80"/>
    </row>
    <row r="174" spans="2:5" x14ac:dyDescent="0.25">
      <c r="B174" s="1"/>
      <c r="C174" s="1"/>
    </row>
    <row r="175" spans="2:5" ht="39.950000000000003" customHeight="1" x14ac:dyDescent="0.25">
      <c r="B175" s="50"/>
      <c r="C175" s="111" t="s">
        <v>116</v>
      </c>
      <c r="D175" s="111"/>
      <c r="E175" s="51">
        <v>0</v>
      </c>
    </row>
    <row r="176" spans="2:5" x14ac:dyDescent="0.25">
      <c r="B176" s="1"/>
      <c r="C176" s="1"/>
    </row>
    <row r="177" spans="2:5" x14ac:dyDescent="0.25">
      <c r="B177" s="1"/>
      <c r="C177" s="1"/>
    </row>
    <row r="178" spans="2:5" ht="24.95" customHeight="1" x14ac:dyDescent="0.25">
      <c r="B178" s="119" t="s">
        <v>17</v>
      </c>
      <c r="C178" s="119"/>
      <c r="D178" s="119"/>
      <c r="E178" s="119"/>
    </row>
    <row r="179" spans="2:5" x14ac:dyDescent="0.25">
      <c r="B179" s="1"/>
      <c r="C179" s="1"/>
    </row>
    <row r="180" spans="2:5" ht="30" customHeight="1" x14ac:dyDescent="0.25">
      <c r="B180" s="100" t="s">
        <v>86</v>
      </c>
      <c r="C180" s="100"/>
      <c r="D180" s="100"/>
      <c r="E180" s="100"/>
    </row>
    <row r="181" spans="2:5" ht="15" customHeight="1" x14ac:dyDescent="0.25">
      <c r="B181" s="12"/>
      <c r="C181" s="12"/>
      <c r="D181" s="12"/>
      <c r="E181" s="28"/>
    </row>
    <row r="182" spans="2:5" ht="30" customHeight="1" x14ac:dyDescent="0.25">
      <c r="B182" s="65" t="s">
        <v>18</v>
      </c>
      <c r="C182" s="98" t="s">
        <v>87</v>
      </c>
      <c r="D182" s="99"/>
      <c r="E182" s="64" t="s">
        <v>1</v>
      </c>
    </row>
    <row r="183" spans="2:5" ht="35.1" customHeight="1" x14ac:dyDescent="0.25">
      <c r="B183" s="49" t="s">
        <v>0</v>
      </c>
      <c r="C183" s="106" t="s">
        <v>50</v>
      </c>
      <c r="D183" s="107"/>
      <c r="E183" s="66">
        <v>0</v>
      </c>
    </row>
    <row r="184" spans="2:5" ht="35.1" customHeight="1" x14ac:dyDescent="0.25">
      <c r="B184" s="48" t="s">
        <v>2</v>
      </c>
      <c r="C184" s="106" t="s">
        <v>51</v>
      </c>
      <c r="D184" s="107"/>
      <c r="E184" s="66">
        <f>SUM(E45+E51+E57+E63+E71+E77+E83+E90+E97+E102+E107+E113+E119+E127)</f>
        <v>1982800</v>
      </c>
    </row>
    <row r="185" spans="2:5" ht="35.1" customHeight="1" x14ac:dyDescent="0.25">
      <c r="B185" s="48" t="s">
        <v>3</v>
      </c>
      <c r="C185" s="106" t="s">
        <v>52</v>
      </c>
      <c r="D185" s="107"/>
      <c r="E185" s="66">
        <v>0</v>
      </c>
    </row>
    <row r="186" spans="2:5" ht="35.1" customHeight="1" x14ac:dyDescent="0.25">
      <c r="B186" s="48" t="s">
        <v>6</v>
      </c>
      <c r="C186" s="106" t="s">
        <v>53</v>
      </c>
      <c r="D186" s="107"/>
      <c r="E186" s="66">
        <f>SUM(E146+E151+E156+E164)</f>
        <v>2893200</v>
      </c>
    </row>
    <row r="187" spans="2:5" ht="35.1" customHeight="1" x14ac:dyDescent="0.25">
      <c r="B187" s="48" t="s">
        <v>7</v>
      </c>
      <c r="C187" s="106" t="s">
        <v>54</v>
      </c>
      <c r="D187" s="107"/>
      <c r="E187" s="66">
        <v>0</v>
      </c>
    </row>
    <row r="188" spans="2:5" ht="20.100000000000001" customHeight="1" x14ac:dyDescent="0.25">
      <c r="B188" s="95" t="s">
        <v>4</v>
      </c>
      <c r="C188" s="96"/>
      <c r="D188" s="97"/>
      <c r="E188" s="67">
        <f>SUM(E183+E184+E185+E186+E187)</f>
        <v>4876000</v>
      </c>
    </row>
    <row r="189" spans="2:5" ht="15" customHeight="1" x14ac:dyDescent="0.25">
      <c r="B189" s="4"/>
      <c r="C189" s="4"/>
      <c r="D189" s="5"/>
      <c r="E189" s="29"/>
    </row>
    <row r="190" spans="2:5" ht="15" customHeight="1" x14ac:dyDescent="0.25">
      <c r="B190" s="1"/>
      <c r="C190" s="1"/>
      <c r="D190" s="3"/>
      <c r="E190" s="30"/>
    </row>
    <row r="191" spans="2:5" ht="19.5" customHeight="1" x14ac:dyDescent="0.25">
      <c r="B191" s="110" t="s">
        <v>84</v>
      </c>
      <c r="C191" s="110"/>
      <c r="D191" s="110"/>
      <c r="E191"/>
    </row>
    <row r="192" spans="2:5" ht="15" customHeight="1" x14ac:dyDescent="0.25">
      <c r="B192" s="12"/>
      <c r="C192" s="12"/>
      <c r="D192" s="12"/>
      <c r="E192"/>
    </row>
    <row r="193" spans="2:5" ht="30" customHeight="1" x14ac:dyDescent="0.25">
      <c r="B193" s="65"/>
      <c r="C193" s="98" t="s">
        <v>85</v>
      </c>
      <c r="D193" s="99"/>
      <c r="E193" s="68" t="s">
        <v>1</v>
      </c>
    </row>
    <row r="194" spans="2:5" ht="15" customHeight="1" x14ac:dyDescent="0.25">
      <c r="B194" s="53" t="s">
        <v>75</v>
      </c>
      <c r="C194" s="93" t="s">
        <v>66</v>
      </c>
      <c r="D194" s="94"/>
      <c r="E194" s="66">
        <f>SUM(E45+E51+E57+E63+E146+E151+E156)</f>
        <v>3470000</v>
      </c>
    </row>
    <row r="195" spans="2:5" ht="15" customHeight="1" x14ac:dyDescent="0.25">
      <c r="B195" s="54" t="s">
        <v>76</v>
      </c>
      <c r="C195" s="93" t="s">
        <v>71</v>
      </c>
      <c r="D195" s="94"/>
      <c r="E195" s="66">
        <f>SUM(E71+E77+E83)</f>
        <v>770000</v>
      </c>
    </row>
    <row r="196" spans="2:5" ht="15" customHeight="1" x14ac:dyDescent="0.25">
      <c r="B196" s="54" t="s">
        <v>77</v>
      </c>
      <c r="C196" s="93" t="s">
        <v>67</v>
      </c>
      <c r="D196" s="94"/>
      <c r="E196" s="66">
        <f>SUM(E90)</f>
        <v>100000</v>
      </c>
    </row>
    <row r="197" spans="2:5" ht="15" customHeight="1" x14ac:dyDescent="0.25">
      <c r="B197" s="54" t="s">
        <v>78</v>
      </c>
      <c r="C197" s="93" t="s">
        <v>72</v>
      </c>
      <c r="D197" s="94"/>
      <c r="E197" s="66">
        <f>SUM(F201)</f>
        <v>0</v>
      </c>
    </row>
    <row r="198" spans="2:5" ht="15" customHeight="1" x14ac:dyDescent="0.25">
      <c r="B198" s="54" t="s">
        <v>79</v>
      </c>
      <c r="C198" s="93" t="s">
        <v>68</v>
      </c>
      <c r="D198" s="94"/>
      <c r="E198" s="66">
        <f>SUM(E97+E102+E107+E113+E119)</f>
        <v>370000</v>
      </c>
    </row>
    <row r="199" spans="2:5" ht="15" customHeight="1" x14ac:dyDescent="0.25">
      <c r="B199" s="54" t="s">
        <v>80</v>
      </c>
      <c r="C199" s="93" t="s">
        <v>69</v>
      </c>
      <c r="D199" s="94"/>
      <c r="E199" s="66">
        <f>SUM(E164)</f>
        <v>100000</v>
      </c>
    </row>
    <row r="200" spans="2:5" ht="15" customHeight="1" x14ac:dyDescent="0.25">
      <c r="B200" s="54" t="s">
        <v>81</v>
      </c>
      <c r="C200" s="93" t="s">
        <v>73</v>
      </c>
      <c r="D200" s="94"/>
      <c r="E200" s="66">
        <v>0</v>
      </c>
    </row>
    <row r="201" spans="2:5" ht="15" customHeight="1" x14ac:dyDescent="0.25">
      <c r="B201" s="54" t="s">
        <v>82</v>
      </c>
      <c r="C201" s="93" t="s">
        <v>70</v>
      </c>
      <c r="D201" s="94"/>
      <c r="E201" s="66">
        <f>SUM(E127)</f>
        <v>66000</v>
      </c>
    </row>
    <row r="202" spans="2:5" ht="15" customHeight="1" x14ac:dyDescent="0.25">
      <c r="B202" s="54" t="s">
        <v>83</v>
      </c>
      <c r="C202" s="93" t="s">
        <v>74</v>
      </c>
      <c r="D202" s="94"/>
      <c r="E202" s="66">
        <f>SUM(F206)</f>
        <v>0</v>
      </c>
    </row>
    <row r="203" spans="2:5" ht="20.100000000000001" customHeight="1" x14ac:dyDescent="0.25">
      <c r="B203" s="95" t="s">
        <v>4</v>
      </c>
      <c r="C203" s="96"/>
      <c r="D203" s="97"/>
      <c r="E203" s="67">
        <f>SUM(E194:E202)</f>
        <v>4876000</v>
      </c>
    </row>
    <row r="204" spans="2:5" ht="15" customHeight="1" x14ac:dyDescent="0.25">
      <c r="B204" s="1"/>
      <c r="C204" s="1"/>
      <c r="D204" s="3"/>
      <c r="E204" s="30"/>
    </row>
    <row r="205" spans="2:5" ht="15" customHeight="1" x14ac:dyDescent="0.25">
      <c r="B205" s="1"/>
      <c r="C205" s="1"/>
      <c r="D205" s="3"/>
      <c r="E205" s="30"/>
    </row>
    <row r="206" spans="2:5" ht="28.5" customHeight="1" x14ac:dyDescent="0.25">
      <c r="B206" s="92" t="s">
        <v>91</v>
      </c>
      <c r="C206" s="92"/>
      <c r="D206" s="92"/>
      <c r="E206" s="92"/>
    </row>
    <row r="207" spans="2:5" ht="15" customHeight="1" x14ac:dyDescent="0.25">
      <c r="B207" s="7"/>
      <c r="C207" s="7"/>
      <c r="D207" s="7"/>
      <c r="E207" s="31"/>
    </row>
    <row r="208" spans="2:5" ht="30" customHeight="1" x14ac:dyDescent="0.25">
      <c r="B208" s="103" t="s">
        <v>19</v>
      </c>
      <c r="C208" s="104"/>
      <c r="D208" s="105"/>
      <c r="E208" s="64" t="s">
        <v>1</v>
      </c>
    </row>
    <row r="209" spans="2:5" ht="20.100000000000001" customHeight="1" x14ac:dyDescent="0.25">
      <c r="B209" s="2" t="s">
        <v>0</v>
      </c>
      <c r="C209" s="101" t="s">
        <v>117</v>
      </c>
      <c r="D209" s="102"/>
      <c r="E209" s="66">
        <f>SUM(E59+E92+E115)</f>
        <v>170000</v>
      </c>
    </row>
    <row r="210" spans="2:5" ht="20.100000000000001" customHeight="1" x14ac:dyDescent="0.25">
      <c r="B210" s="2" t="s">
        <v>2</v>
      </c>
      <c r="C210" s="101" t="s">
        <v>8</v>
      </c>
      <c r="D210" s="102"/>
      <c r="E210" s="66">
        <f>SUM(E47+E53+E73+E79+E158+E167)</f>
        <v>990000</v>
      </c>
    </row>
    <row r="211" spans="2:5" ht="20.100000000000001" customHeight="1" x14ac:dyDescent="0.25">
      <c r="B211" s="2" t="s">
        <v>3</v>
      </c>
      <c r="C211" s="101" t="s">
        <v>28</v>
      </c>
      <c r="D211" s="102"/>
      <c r="E211" s="66">
        <f>SUM(E85+E99+E104+E109+E121+E166)</f>
        <v>375000</v>
      </c>
    </row>
    <row r="212" spans="2:5" ht="20.100000000000001" customHeight="1" x14ac:dyDescent="0.25">
      <c r="B212" s="2" t="s">
        <v>6</v>
      </c>
      <c r="C212" s="101" t="s">
        <v>10</v>
      </c>
      <c r="D212" s="102"/>
      <c r="E212" s="66">
        <f>SUM(E48+E54+E129+E153)</f>
        <v>246000</v>
      </c>
    </row>
    <row r="213" spans="2:5" ht="20.100000000000001" customHeight="1" x14ac:dyDescent="0.25">
      <c r="B213" s="2" t="s">
        <v>7</v>
      </c>
      <c r="C213" s="101" t="s">
        <v>11</v>
      </c>
      <c r="D213" s="102"/>
      <c r="E213" s="66">
        <f>SUM(E80+E148+E159)</f>
        <v>2995000</v>
      </c>
    </row>
    <row r="214" spans="2:5" ht="20.100000000000001" customHeight="1" x14ac:dyDescent="0.25">
      <c r="B214" s="2" t="s">
        <v>9</v>
      </c>
      <c r="C214" s="101" t="s">
        <v>20</v>
      </c>
      <c r="D214" s="102"/>
      <c r="E214" s="66">
        <f>SUM(E65)</f>
        <v>100000</v>
      </c>
    </row>
    <row r="215" spans="2:5" ht="20.100000000000001" customHeight="1" x14ac:dyDescent="0.25">
      <c r="B215" s="95" t="s">
        <v>4</v>
      </c>
      <c r="C215" s="96"/>
      <c r="D215" s="97"/>
      <c r="E215" s="67">
        <f>SUM(E209:E214)</f>
        <v>4876000</v>
      </c>
    </row>
    <row r="217" spans="2:5" ht="30" customHeight="1" x14ac:dyDescent="0.25">
      <c r="B217" s="88" t="s">
        <v>118</v>
      </c>
      <c r="C217" s="88"/>
      <c r="D217" s="88"/>
      <c r="E217" s="88"/>
    </row>
    <row r="218" spans="2:5" x14ac:dyDescent="0.25">
      <c r="B218" s="88"/>
      <c r="C218" s="88"/>
      <c r="D218" s="88"/>
      <c r="E218" s="88"/>
    </row>
    <row r="219" spans="2:5" ht="42" customHeight="1" x14ac:dyDescent="0.25">
      <c r="B219" s="88" t="s">
        <v>134</v>
      </c>
      <c r="C219" s="88"/>
      <c r="D219" s="88"/>
      <c r="E219" s="88"/>
    </row>
    <row r="220" spans="2:5" x14ac:dyDescent="0.25">
      <c r="B220" s="109" t="s">
        <v>13</v>
      </c>
      <c r="C220" s="109"/>
      <c r="D220" s="109"/>
      <c r="E220" s="109"/>
    </row>
    <row r="221" spans="2:5" x14ac:dyDescent="0.25">
      <c r="B221" s="109" t="s">
        <v>14</v>
      </c>
      <c r="C221" s="109"/>
      <c r="D221" s="109"/>
      <c r="E221" s="109"/>
    </row>
    <row r="222" spans="2:5" x14ac:dyDescent="0.25">
      <c r="B222" s="109" t="s">
        <v>15</v>
      </c>
      <c r="C222" s="109"/>
      <c r="D222" s="109"/>
      <c r="E222" s="109"/>
    </row>
    <row r="223" spans="2:5" x14ac:dyDescent="0.25">
      <c r="B223" s="109" t="s">
        <v>16</v>
      </c>
      <c r="C223" s="109"/>
      <c r="D223" s="109"/>
      <c r="E223" s="109"/>
    </row>
    <row r="224" spans="2:5" x14ac:dyDescent="0.25">
      <c r="B224" s="55"/>
      <c r="C224" s="55"/>
      <c r="D224" s="55"/>
      <c r="E224" s="55"/>
    </row>
    <row r="225" spans="2:5" x14ac:dyDescent="0.25">
      <c r="B225" s="88" t="s">
        <v>135</v>
      </c>
      <c r="C225" s="88"/>
      <c r="D225" s="88"/>
      <c r="E225" s="88"/>
    </row>
    <row r="226" spans="2:5" x14ac:dyDescent="0.25">
      <c r="B226" s="88" t="s">
        <v>136</v>
      </c>
      <c r="C226" s="88"/>
      <c r="D226" s="88"/>
      <c r="E226" s="88"/>
    </row>
    <row r="227" spans="2:5" x14ac:dyDescent="0.25">
      <c r="B227" s="88" t="s">
        <v>137</v>
      </c>
      <c r="C227" s="88"/>
      <c r="D227" s="88"/>
      <c r="E227" s="88"/>
    </row>
    <row r="228" spans="2:5" x14ac:dyDescent="0.25">
      <c r="B228" s="108" t="s">
        <v>89</v>
      </c>
      <c r="C228" s="108"/>
      <c r="D228" s="108"/>
      <c r="E228" s="108"/>
    </row>
    <row r="229" spans="2:5" x14ac:dyDescent="0.25">
      <c r="B229" s="108" t="s">
        <v>90</v>
      </c>
      <c r="C229" s="108"/>
      <c r="D229" s="108"/>
      <c r="E229" s="108"/>
    </row>
  </sheetData>
  <mergeCells count="160">
    <mergeCell ref="C157:D157"/>
    <mergeCell ref="B125:D125"/>
    <mergeCell ref="C137:D137"/>
    <mergeCell ref="C127:D127"/>
    <mergeCell ref="C98:D98"/>
    <mergeCell ref="C73:C74"/>
    <mergeCell ref="B95:D95"/>
    <mergeCell ref="C141:E141"/>
    <mergeCell ref="C135:E135"/>
    <mergeCell ref="E73:E74"/>
    <mergeCell ref="C83:D83"/>
    <mergeCell ref="C84:D84"/>
    <mergeCell ref="B85:B86"/>
    <mergeCell ref="C85:C86"/>
    <mergeCell ref="D85:D86"/>
    <mergeCell ref="E85:E86"/>
    <mergeCell ref="C156:D156"/>
    <mergeCell ref="E115:E116"/>
    <mergeCell ref="E121:E122"/>
    <mergeCell ref="C120:D120"/>
    <mergeCell ref="C121:C122"/>
    <mergeCell ref="D121:D122"/>
    <mergeCell ref="C119:D119"/>
    <mergeCell ref="B178:E178"/>
    <mergeCell ref="C175:D175"/>
    <mergeCell ref="B75:E75"/>
    <mergeCell ref="C151:D151"/>
    <mergeCell ref="C173:E173"/>
    <mergeCell ref="C128:D128"/>
    <mergeCell ref="B93:E93"/>
    <mergeCell ref="C91:D91"/>
    <mergeCell ref="B88:D88"/>
    <mergeCell ref="B111:E111"/>
    <mergeCell ref="C90:D90"/>
    <mergeCell ref="C109:C110"/>
    <mergeCell ref="C102:D102"/>
    <mergeCell ref="C152:D152"/>
    <mergeCell ref="C164:D164"/>
    <mergeCell ref="C165:D165"/>
    <mergeCell ref="C147:D147"/>
    <mergeCell ref="B144:D144"/>
    <mergeCell ref="C158:C159"/>
    <mergeCell ref="B162:D162"/>
    <mergeCell ref="C146:D146"/>
    <mergeCell ref="C166:C167"/>
    <mergeCell ref="C115:C116"/>
    <mergeCell ref="D115:D116"/>
    <mergeCell ref="C57:D57"/>
    <mergeCell ref="C58:D58"/>
    <mergeCell ref="B59:B60"/>
    <mergeCell ref="C59:C60"/>
    <mergeCell ref="D59:D60"/>
    <mergeCell ref="C63:D63"/>
    <mergeCell ref="C71:D71"/>
    <mergeCell ref="C77:D77"/>
    <mergeCell ref="B73:B74"/>
    <mergeCell ref="C38:D38"/>
    <mergeCell ref="B69:D69"/>
    <mergeCell ref="B43:D43"/>
    <mergeCell ref="B109:B110"/>
    <mergeCell ref="C114:D114"/>
    <mergeCell ref="E59:E60"/>
    <mergeCell ref="C64:D64"/>
    <mergeCell ref="B65:B66"/>
    <mergeCell ref="C65:C66"/>
    <mergeCell ref="D65:D66"/>
    <mergeCell ref="C97:D97"/>
    <mergeCell ref="D109:D110"/>
    <mergeCell ref="E65:E66"/>
    <mergeCell ref="E109:E110"/>
    <mergeCell ref="D73:D74"/>
    <mergeCell ref="C107:D107"/>
    <mergeCell ref="B105:E105"/>
    <mergeCell ref="C46:D46"/>
    <mergeCell ref="C103:D103"/>
    <mergeCell ref="C108:D108"/>
    <mergeCell ref="C51:D51"/>
    <mergeCell ref="C52:D52"/>
    <mergeCell ref="B53:B54"/>
    <mergeCell ref="C53:C54"/>
    <mergeCell ref="C212:D212"/>
    <mergeCell ref="C213:D213"/>
    <mergeCell ref="C183:D183"/>
    <mergeCell ref="C184:D184"/>
    <mergeCell ref="C186:D186"/>
    <mergeCell ref="C187:D187"/>
    <mergeCell ref="B229:E229"/>
    <mergeCell ref="B220:E220"/>
    <mergeCell ref="B221:E221"/>
    <mergeCell ref="B222:E222"/>
    <mergeCell ref="B223:E223"/>
    <mergeCell ref="B225:E225"/>
    <mergeCell ref="B226:E226"/>
    <mergeCell ref="B227:E227"/>
    <mergeCell ref="B228:E228"/>
    <mergeCell ref="C199:D199"/>
    <mergeCell ref="C200:D200"/>
    <mergeCell ref="C201:D201"/>
    <mergeCell ref="C196:D196"/>
    <mergeCell ref="C197:D197"/>
    <mergeCell ref="C198:D198"/>
    <mergeCell ref="C185:D185"/>
    <mergeCell ref="B191:D191"/>
    <mergeCell ref="B21:E21"/>
    <mergeCell ref="B22:E22"/>
    <mergeCell ref="B25:E25"/>
    <mergeCell ref="B26:E26"/>
    <mergeCell ref="B11:E11"/>
    <mergeCell ref="B12:E12"/>
    <mergeCell ref="B218:E218"/>
    <mergeCell ref="B219:E219"/>
    <mergeCell ref="B206:E206"/>
    <mergeCell ref="B217:E217"/>
    <mergeCell ref="C202:D202"/>
    <mergeCell ref="B203:D203"/>
    <mergeCell ref="C193:D193"/>
    <mergeCell ref="B215:D215"/>
    <mergeCell ref="B180:E180"/>
    <mergeCell ref="C195:D195"/>
    <mergeCell ref="C182:D182"/>
    <mergeCell ref="B188:D188"/>
    <mergeCell ref="C194:D194"/>
    <mergeCell ref="C214:D214"/>
    <mergeCell ref="C209:D209"/>
    <mergeCell ref="B208:D208"/>
    <mergeCell ref="C210:D210"/>
    <mergeCell ref="C211:D211"/>
    <mergeCell ref="B1:E1"/>
    <mergeCell ref="B3:E3"/>
    <mergeCell ref="B4:E4"/>
    <mergeCell ref="B5:E5"/>
    <mergeCell ref="B6:E6"/>
    <mergeCell ref="B7:E7"/>
    <mergeCell ref="B8:E8"/>
    <mergeCell ref="B9:E9"/>
    <mergeCell ref="B10:E10"/>
    <mergeCell ref="B13:E13"/>
    <mergeCell ref="B14:E14"/>
    <mergeCell ref="B15:E15"/>
    <mergeCell ref="B16:E16"/>
    <mergeCell ref="B17:E17"/>
    <mergeCell ref="B79:B80"/>
    <mergeCell ref="C79:C80"/>
    <mergeCell ref="C36:E36"/>
    <mergeCell ref="B40:E40"/>
    <mergeCell ref="C78:D78"/>
    <mergeCell ref="B27:E27"/>
    <mergeCell ref="B28:E28"/>
    <mergeCell ref="B29:E29"/>
    <mergeCell ref="B30:E30"/>
    <mergeCell ref="B32:D32"/>
    <mergeCell ref="B33:E33"/>
    <mergeCell ref="C45:D45"/>
    <mergeCell ref="B47:B48"/>
    <mergeCell ref="C47:C48"/>
    <mergeCell ref="C72:D72"/>
    <mergeCell ref="C41:E41"/>
    <mergeCell ref="B18:E18"/>
    <mergeCell ref="B19:E19"/>
    <mergeCell ref="B20:E20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</dc:creator>
  <cp:lastModifiedBy>Marina Siprak</cp:lastModifiedBy>
  <cp:lastPrinted>2023-11-09T10:23:02Z</cp:lastPrinted>
  <dcterms:created xsi:type="dcterms:W3CDTF">2020-11-24T20:22:12Z</dcterms:created>
  <dcterms:modified xsi:type="dcterms:W3CDTF">2023-11-22T08:44:57Z</dcterms:modified>
</cp:coreProperties>
</file>